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E3DB6FD-2C66-4907-88D2-40712B2401B2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B43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B31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AA19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B19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A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AB43" i="17"/>
  <c r="W44" i="17"/>
  <c r="S44" i="17"/>
  <c r="AO43" i="17"/>
  <c r="AN43" i="17"/>
  <c r="AK43" i="17"/>
  <c r="AJ43" i="17"/>
  <c r="AG43" i="17"/>
  <c r="L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AB19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L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AB19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9" i="9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B27" i="9"/>
  <c r="AA27" i="9"/>
  <c r="AC41" i="14" l="1"/>
  <c r="AC28" i="9"/>
  <c r="N40" i="9"/>
  <c r="AQ29" i="9"/>
  <c r="AQ27" i="6"/>
  <c r="AP15" i="12"/>
  <c r="AC30" i="9"/>
  <c r="AC40" i="8"/>
  <c r="AQ29" i="7"/>
  <c r="N28" i="17"/>
  <c r="N28" i="10"/>
  <c r="N40" i="12"/>
  <c r="AR40" i="12" s="1"/>
  <c r="AQ42" i="16"/>
  <c r="AC42" i="16"/>
  <c r="AP16" i="17"/>
  <c r="AC41" i="11"/>
  <c r="AP40" i="10"/>
  <c r="AQ29" i="14"/>
  <c r="AC29" i="14"/>
  <c r="AQ41" i="6"/>
  <c r="AP18" i="7"/>
  <c r="AC30" i="7"/>
  <c r="N42" i="17"/>
  <c r="AR42" i="17" s="1"/>
  <c r="N30" i="17"/>
  <c r="AR30" i="17" s="1"/>
  <c r="AP28" i="17"/>
  <c r="AQ18" i="17"/>
  <c r="N28" i="12"/>
  <c r="L19" i="9"/>
  <c r="AP19" i="9" s="1"/>
  <c r="AQ41" i="17"/>
  <c r="AC39" i="17"/>
  <c r="AR39" i="17" s="1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L31" i="10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B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N32" i="12" s="1"/>
  <c r="AR28" i="9"/>
  <c r="AH31" i="7"/>
  <c r="AL31" i="7"/>
  <c r="AA31" i="7"/>
  <c r="AP31" i="7" s="1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A43" i="9"/>
  <c r="AP39" i="7"/>
  <c r="AC41" i="4"/>
  <c r="U44" i="4"/>
  <c r="AJ44" i="4" s="1"/>
  <c r="AL44" i="11"/>
  <c r="AQ40" i="6"/>
  <c r="AQ41" i="9"/>
  <c r="W44" i="9"/>
  <c r="AA43" i="8"/>
  <c r="AQ39" i="7"/>
  <c r="AQ40" i="7"/>
  <c r="AJ43" i="7"/>
  <c r="AN43" i="7"/>
  <c r="AA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M43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F32" i="7"/>
  <c r="AJ32" i="7" s="1"/>
  <c r="AQ29" i="4"/>
  <c r="D32" i="4"/>
  <c r="L31" i="17"/>
  <c r="L31" i="15"/>
  <c r="AP31" i="15" s="1"/>
  <c r="N29" i="14"/>
  <c r="D32" i="14"/>
  <c r="AH32" i="14" s="1"/>
  <c r="AQ30" i="10"/>
  <c r="B32" i="10"/>
  <c r="AF32" i="10" s="1"/>
  <c r="N27" i="6"/>
  <c r="AR27" i="6" s="1"/>
  <c r="N29" i="6"/>
  <c r="M31" i="6"/>
  <c r="L31" i="12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L19" i="14"/>
  <c r="H20" i="14"/>
  <c r="AN19" i="11"/>
  <c r="L19" i="6"/>
  <c r="M19" i="6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30" i="4"/>
  <c r="D44" i="7"/>
  <c r="AI19" i="4"/>
  <c r="H20" i="4"/>
  <c r="H44" i="4"/>
  <c r="AB31" i="17"/>
  <c r="AP39" i="17"/>
  <c r="AA19" i="16"/>
  <c r="S20" i="16"/>
  <c r="AP28" i="16"/>
  <c r="N28" i="16"/>
  <c r="M31" i="16"/>
  <c r="M31" i="15"/>
  <c r="AA19" i="14"/>
  <c r="S20" i="14"/>
  <c r="N17" i="7"/>
  <c r="AG43" i="7"/>
  <c r="N15" i="7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A43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L31" i="4"/>
  <c r="AA43" i="4"/>
  <c r="AO31" i="17"/>
  <c r="AB43" i="16"/>
  <c r="AC16" i="15"/>
  <c r="AP17" i="14"/>
  <c r="AP42" i="14"/>
  <c r="N42" i="14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B43" i="14"/>
  <c r="AH19" i="11"/>
  <c r="AA31" i="11"/>
  <c r="U32" i="11"/>
  <c r="B20" i="7"/>
  <c r="AQ41" i="4"/>
  <c r="AQ30" i="12"/>
  <c r="AC30" i="12"/>
  <c r="AR30" i="12" s="1"/>
  <c r="J20" i="7"/>
  <c r="Q32" i="7"/>
  <c r="AC32" i="7" s="1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F43" i="17"/>
  <c r="AB31" i="16"/>
  <c r="AP15" i="15"/>
  <c r="L19" i="15"/>
  <c r="N15" i="15"/>
  <c r="AB19" i="15"/>
  <c r="AQ39" i="15"/>
  <c r="Q44" i="15"/>
  <c r="AA43" i="15"/>
  <c r="AA31" i="14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A43" i="17"/>
  <c r="AP43" i="17" s="1"/>
  <c r="B20" i="16"/>
  <c r="B32" i="16"/>
  <c r="S32" i="16"/>
  <c r="AJ44" i="16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M19" i="9"/>
  <c r="AQ19" i="9" s="1"/>
  <c r="AP39" i="8"/>
  <c r="N39" i="8"/>
  <c r="D44" i="17"/>
  <c r="AH44" i="17" s="1"/>
  <c r="D44" i="15"/>
  <c r="AP39" i="10"/>
  <c r="Q44" i="10"/>
  <c r="AA43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M19" i="15"/>
  <c r="D32" i="15"/>
  <c r="H44" i="15"/>
  <c r="N16" i="14"/>
  <c r="N30" i="14"/>
  <c r="D44" i="14"/>
  <c r="AH44" i="14" s="1"/>
  <c r="AP17" i="11"/>
  <c r="AP30" i="11"/>
  <c r="N30" i="1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L43" i="16"/>
  <c r="N17" i="15"/>
  <c r="AF19" i="15"/>
  <c r="F32" i="15"/>
  <c r="J44" i="15"/>
  <c r="AN44" i="15" s="1"/>
  <c r="N39" i="14"/>
  <c r="L43" i="14"/>
  <c r="F44" i="14"/>
  <c r="AM19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L31" i="14"/>
  <c r="AA43" i="14"/>
  <c r="AP42" i="11"/>
  <c r="N42" i="11"/>
  <c r="AA43" i="11"/>
  <c r="AA19" i="10"/>
  <c r="AA31" i="6"/>
  <c r="U32" i="6"/>
  <c r="AO43" i="9"/>
  <c r="J44" i="9"/>
  <c r="AA19" i="8"/>
  <c r="AL31" i="8"/>
  <c r="D44" i="16"/>
  <c r="Q44" i="14"/>
  <c r="AP16" i="11"/>
  <c r="N16" i="11"/>
  <c r="AQ18" i="11"/>
  <c r="AP28" i="11"/>
  <c r="AB43" i="11"/>
  <c r="U32" i="10"/>
  <c r="AC32" i="10" s="1"/>
  <c r="N17" i="6"/>
  <c r="L31" i="6"/>
  <c r="F32" i="6"/>
  <c r="AB19" i="12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L19" i="12"/>
  <c r="AP27" i="12"/>
  <c r="N29" i="12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M19" i="12"/>
  <c r="D32" i="12"/>
  <c r="H44" i="12"/>
  <c r="AL44" i="12" s="1"/>
  <c r="AP17" i="9"/>
  <c r="L31" i="9"/>
  <c r="AF31" i="9"/>
  <c r="N27" i="8"/>
  <c r="L31" i="8"/>
  <c r="N41" i="8"/>
  <c r="AR41" i="8" s="1"/>
  <c r="AF43" i="8"/>
  <c r="Q20" i="11"/>
  <c r="N39" i="11"/>
  <c r="L43" i="11"/>
  <c r="N17" i="10"/>
  <c r="AF19" i="10"/>
  <c r="F32" i="10"/>
  <c r="J44" i="10"/>
  <c r="AN44" i="10" s="1"/>
  <c r="Q20" i="6"/>
  <c r="N39" i="6"/>
  <c r="L43" i="6"/>
  <c r="N17" i="12"/>
  <c r="AF19" i="12"/>
  <c r="F32" i="12"/>
  <c r="AJ32" i="12" s="1"/>
  <c r="J44" i="12"/>
  <c r="M31" i="9"/>
  <c r="AQ31" i="9" s="1"/>
  <c r="D32" i="9"/>
  <c r="M31" i="8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42" i="16" l="1"/>
  <c r="AR41" i="16"/>
  <c r="AN32" i="15"/>
  <c r="AR15" i="12"/>
  <c r="AR40" i="9"/>
  <c r="AR16" i="9"/>
  <c r="AR30" i="8"/>
  <c r="AR40" i="17"/>
  <c r="AR28" i="10"/>
  <c r="AR28" i="12"/>
  <c r="AQ31" i="7"/>
  <c r="AR29" i="17"/>
  <c r="AR41" i="15"/>
  <c r="AR39" i="14"/>
  <c r="AR41" i="11"/>
  <c r="AR15" i="11"/>
  <c r="AR17" i="12"/>
  <c r="AR30" i="7"/>
  <c r="AF20" i="4"/>
  <c r="AN32" i="17"/>
  <c r="AR41" i="10"/>
  <c r="AP31" i="10"/>
  <c r="AR18" i="12"/>
  <c r="AJ20" i="12"/>
  <c r="AL20" i="12"/>
  <c r="AL44" i="7"/>
  <c r="AR28" i="16"/>
  <c r="AR15" i="16"/>
  <c r="AP43" i="4"/>
  <c r="AR27" i="17"/>
  <c r="AR16" i="17"/>
  <c r="AR29" i="14"/>
  <c r="AR30" i="11"/>
  <c r="AC32" i="11"/>
  <c r="AH20" i="11"/>
  <c r="AR16" i="11"/>
  <c r="AP31" i="12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Q43" i="4"/>
  <c r="AP19" i="4"/>
  <c r="AC44" i="17"/>
  <c r="AN44" i="17"/>
  <c r="AP43" i="16"/>
  <c r="AR30" i="16"/>
  <c r="AL44" i="15"/>
  <c r="AL32" i="17"/>
  <c r="AP31" i="17"/>
  <c r="AR30" i="14"/>
  <c r="AP19" i="11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P43" i="15"/>
  <c r="AF32" i="15"/>
  <c r="AN20" i="15"/>
  <c r="N32" i="14"/>
  <c r="AR17" i="14"/>
  <c r="AR30" i="10"/>
  <c r="AR16" i="12"/>
  <c r="AR17" i="8"/>
  <c r="AP19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Q43" i="10"/>
  <c r="AH44" i="10"/>
  <c r="AC44" i="10"/>
  <c r="AR17" i="10"/>
  <c r="AR41" i="6"/>
  <c r="AL44" i="6"/>
  <c r="AR30" i="6"/>
  <c r="AR16" i="6"/>
  <c r="AH20" i="6"/>
  <c r="AL20" i="6"/>
  <c r="AN20" i="6"/>
  <c r="AP19" i="12"/>
  <c r="AH20" i="12"/>
  <c r="AR29" i="9"/>
  <c r="AR39" i="8"/>
  <c r="AR29" i="8"/>
  <c r="AR41" i="7"/>
  <c r="AH20" i="7"/>
  <c r="AN20" i="7"/>
  <c r="AP43" i="9"/>
  <c r="AH44" i="9"/>
  <c r="AN44" i="9"/>
  <c r="AP31" i="9"/>
  <c r="AC32" i="9"/>
  <c r="AH32" i="9"/>
  <c r="AR15" i="9"/>
  <c r="AR42" i="8"/>
  <c r="AH44" i="8"/>
  <c r="AR27" i="8"/>
  <c r="AR16" i="8"/>
  <c r="AR28" i="7"/>
  <c r="AR40" i="16"/>
  <c r="AH32" i="16"/>
  <c r="AP19" i="16"/>
  <c r="AR40" i="14"/>
  <c r="AR18" i="11"/>
  <c r="AH32" i="6"/>
  <c r="AQ31" i="6"/>
  <c r="AR18" i="6"/>
  <c r="AQ19" i="6"/>
  <c r="AL32" i="12"/>
  <c r="AP43" i="7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<sst xmlns="http://schemas.openxmlformats.org/spreadsheetml/2006/main" count="3300" uniqueCount="40">
  <si>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</si>
  <si>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</si>
  <si>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</si>
  <si>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</si>
  <si>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</si>
  <si>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</si>
  <si>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</si>
  <si>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</si>
  <si>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</si>
  <si>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</si>
  <si>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</si>
  <si>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</si>
  <si>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</si>
  <si>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</si>
  <si>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</si>
  <si>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</si>
  <si>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</si>
  <si>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</si>
  <si>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</si>
  <si>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</si>
  <si>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</si>
  <si>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</si>
  <si>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</si>
  <si>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</si>
  <si>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</si>
  <si>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</si>
  <si>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</si>
  <si>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</si>
  <si>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</si>
  <si>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</si>
  <si>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</si>
  <si>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</si>
  <si>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</si>
  <si>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</si>
  <si>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</si>
  <si>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</si>
  <si>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</si>
  <si>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</si>
  <si>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2025T1</t>
  </si>
  <si>
    <t>Matriz de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</si>
</sst>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5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5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</cellXfs>
  <cellStyles count="5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53285835658" xfId="46" xr:uid="{6BC4B78D-9795-45F9-81D8-1D3A14ABE03C}"/>
    <cellStyle name="style1753285835713" xfId="48" xr:uid="{C7BBF8A2-B08C-4E51-A44C-C71CFC8FD01C}"/>
    <cellStyle name="style1753285835845" xfId="49" xr:uid="{650D4EB8-F256-420E-8CE0-71D83E6BFFF4}"/>
    <cellStyle name="style1753285835890" xfId="51" xr:uid="{9152CCA1-F9B1-4ADC-84EE-A49269264744}"/>
    <cellStyle name="style1753285836017" xfId="52" xr:uid="{87E867CB-26E6-47D0-A272-111F3C878DFA}"/>
    <cellStyle name="style1753285836063" xfId="53" xr:uid="{5349799B-77E1-4CDC-9376-2A503DD33909}"/>
    <cellStyle name="style1753285837820" xfId="47" xr:uid="{AD4AB0C9-3249-49A9-9F73-67DC6D1CF6CD}"/>
    <cellStyle name="style1753285837855" xfId="54" xr:uid="{05451480-92F2-4195-901E-4B495E05AFE1}"/>
    <cellStyle name="style1753285838556" xfId="50" xr:uid="{A5EC35A1-93CB-4D40-9955-41C7885AFCD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</row>
    <row r="9" spans="1:44" ht="15" customHeight="1" x14ac:dyDescent="0.25"/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17047330</v>
      </c>
      <c r="C15" s="4"/>
      <c r="D15" s="4">
        <v>8308590.0000000009</v>
      </c>
      <c r="E15" s="4"/>
      <c r="F15" s="4">
        <v>37753750</v>
      </c>
      <c r="G15" s="4"/>
      <c r="H15" s="4">
        <v>27844115</v>
      </c>
      <c r="I15" s="4"/>
      <c r="J15" s="4">
        <v>0</v>
      </c>
      <c r="K15" s="4"/>
      <c r="L15" s="3">
        <f t="shared" ref="L15:M18" si="0">B15+D15+F15+H15+J15</f>
        <v>90953785</v>
      </c>
      <c r="M15" s="3">
        <f t="shared" si="0"/>
        <v>0</v>
      </c>
      <c r="N15" s="4">
        <f>L15+M15</f>
        <v>90953785</v>
      </c>
      <c r="P15" s="6" t="s">
        <v>12</v>
      </c>
      <c r="Q15" s="4">
        <v>3601</v>
      </c>
      <c r="R15" s="4">
        <v>0</v>
      </c>
      <c r="S15" s="4">
        <v>2853</v>
      </c>
      <c r="T15" s="4">
        <v>0</v>
      </c>
      <c r="U15" s="4">
        <v>1346</v>
      </c>
      <c r="V15" s="4">
        <v>0</v>
      </c>
      <c r="W15" s="4">
        <v>4777</v>
      </c>
      <c r="X15" s="4">
        <v>0</v>
      </c>
      <c r="Y15" s="4">
        <v>403</v>
      </c>
      <c r="Z15" s="4">
        <v>0</v>
      </c>
      <c r="AA15" s="3">
        <f t="shared" ref="AA15:AB19" si="1">Q15+S15+U15+W15+Y15</f>
        <v>12980</v>
      </c>
      <c r="AB15" s="3">
        <f t="shared" si="1"/>
        <v>0</v>
      </c>
      <c r="AC15" s="4">
        <f>AA15+AB15</f>
        <v>12980</v>
      </c>
      <c r="AE15" s="6" t="s">
        <v>12</v>
      </c>
      <c r="AF15" s="4">
        <f t="shared" ref="AF15:AR18" si="2">IFERROR(B15/Q15, "N.A.")</f>
        <v>4734.0544293251878</v>
      </c>
      <c r="AG15" s="4" t="str">
        <f t="shared" si="2"/>
        <v>N.A.</v>
      </c>
      <c r="AH15" s="4">
        <f t="shared" si="2"/>
        <v>2912.2292323869615</v>
      </c>
      <c r="AI15" s="4" t="str">
        <f t="shared" si="2"/>
        <v>N.A.</v>
      </c>
      <c r="AJ15" s="4">
        <f t="shared" si="2"/>
        <v>28048.848439821693</v>
      </c>
      <c r="AK15" s="4" t="str">
        <f t="shared" si="2"/>
        <v>N.A.</v>
      </c>
      <c r="AL15" s="4">
        <f t="shared" si="2"/>
        <v>5828.786895541135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7007.2253466872107</v>
      </c>
      <c r="AQ15" s="4" t="str">
        <f t="shared" si="2"/>
        <v>N.A.</v>
      </c>
      <c r="AR15" s="4">
        <f t="shared" si="2"/>
        <v>7007.2253466872107</v>
      </c>
    </row>
    <row r="16" spans="1:44" ht="15.75" customHeight="1" thickBot="1" x14ac:dyDescent="0.3">
      <c r="A16" s="6" t="s">
        <v>13</v>
      </c>
      <c r="B16" s="4">
        <v>25408730.000000004</v>
      </c>
      <c r="C16" s="4">
        <v>462000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25408730.000000004</v>
      </c>
      <c r="M16" s="3">
        <f t="shared" si="0"/>
        <v>462000</v>
      </c>
      <c r="N16" s="4">
        <f>L16+M16</f>
        <v>25870730.000000004</v>
      </c>
      <c r="P16" s="6" t="s">
        <v>13</v>
      </c>
      <c r="Q16" s="4">
        <v>3531</v>
      </c>
      <c r="R16" s="4">
        <v>77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3531</v>
      </c>
      <c r="AB16" s="3">
        <f t="shared" si="1"/>
        <v>77</v>
      </c>
      <c r="AC16" s="4">
        <f>AA16+AB16</f>
        <v>3608</v>
      </c>
      <c r="AE16" s="6" t="s">
        <v>13</v>
      </c>
      <c r="AF16" s="4">
        <f t="shared" si="2"/>
        <v>7195.9020107618253</v>
      </c>
      <c r="AG16" s="4">
        <f t="shared" si="2"/>
        <v>6000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7195.9020107618253</v>
      </c>
      <c r="AQ16" s="4">
        <f t="shared" si="2"/>
        <v>6000</v>
      </c>
      <c r="AR16" s="4">
        <f t="shared" si="2"/>
        <v>7170.3797117516642</v>
      </c>
    </row>
    <row r="17" spans="1:44" ht="15.75" customHeight="1" thickBot="1" x14ac:dyDescent="0.3">
      <c r="A17" s="6" t="s">
        <v>14</v>
      </c>
      <c r="B17" s="4">
        <v>16087560</v>
      </c>
      <c r="C17" s="4">
        <v>158764857.99999997</v>
      </c>
      <c r="D17" s="4">
        <v>31616999.999999996</v>
      </c>
      <c r="E17" s="4">
        <v>2167200</v>
      </c>
      <c r="F17" s="4"/>
      <c r="G17" s="4">
        <v>100767000.00000003</v>
      </c>
      <c r="H17" s="4"/>
      <c r="I17" s="4">
        <v>2537699.9999999995</v>
      </c>
      <c r="J17" s="4"/>
      <c r="K17" s="4"/>
      <c r="L17" s="3">
        <f t="shared" si="0"/>
        <v>47704560</v>
      </c>
      <c r="M17" s="3">
        <f t="shared" si="0"/>
        <v>264236758</v>
      </c>
      <c r="N17" s="4">
        <f>L17+M17</f>
        <v>311941318</v>
      </c>
      <c r="P17" s="6" t="s">
        <v>14</v>
      </c>
      <c r="Q17" s="4">
        <v>4359</v>
      </c>
      <c r="R17" s="4">
        <v>27513</v>
      </c>
      <c r="S17" s="4">
        <v>2079</v>
      </c>
      <c r="T17" s="4">
        <v>72</v>
      </c>
      <c r="U17" s="4">
        <v>0</v>
      </c>
      <c r="V17" s="4">
        <v>3236</v>
      </c>
      <c r="W17" s="4">
        <v>0</v>
      </c>
      <c r="X17" s="4">
        <v>257</v>
      </c>
      <c r="Y17" s="4">
        <v>0</v>
      </c>
      <c r="Z17" s="4">
        <v>0</v>
      </c>
      <c r="AA17" s="3">
        <f t="shared" si="1"/>
        <v>6438</v>
      </c>
      <c r="AB17" s="3">
        <f t="shared" si="1"/>
        <v>31078</v>
      </c>
      <c r="AC17" s="4">
        <f>AA17+AB17</f>
        <v>37516</v>
      </c>
      <c r="AE17" s="6" t="s">
        <v>14</v>
      </c>
      <c r="AF17" s="4">
        <f t="shared" si="2"/>
        <v>3690.6538196834135</v>
      </c>
      <c r="AG17" s="4">
        <f t="shared" si="2"/>
        <v>5770.5396721549805</v>
      </c>
      <c r="AH17" s="4">
        <f t="shared" si="2"/>
        <v>15207.792207792207</v>
      </c>
      <c r="AI17" s="4">
        <f t="shared" si="2"/>
        <v>30100</v>
      </c>
      <c r="AJ17" s="4" t="str">
        <f t="shared" si="2"/>
        <v>N.A.</v>
      </c>
      <c r="AK17" s="4">
        <f t="shared" si="2"/>
        <v>31139.36959208901</v>
      </c>
      <c r="AL17" s="4" t="str">
        <f t="shared" si="2"/>
        <v>N.A.</v>
      </c>
      <c r="AM17" s="4">
        <f t="shared" si="2"/>
        <v>9874.3190661478584</v>
      </c>
      <c r="AN17" s="4" t="str">
        <f t="shared" si="2"/>
        <v>N.A.</v>
      </c>
      <c r="AO17" s="4" t="str">
        <f t="shared" si="2"/>
        <v>N.A.</v>
      </c>
      <c r="AP17" s="4">
        <f t="shared" si="2"/>
        <v>7409.8415657036348</v>
      </c>
      <c r="AQ17" s="4">
        <f t="shared" si="2"/>
        <v>8502.3733187463804</v>
      </c>
      <c r="AR17" s="4">
        <f t="shared" si="2"/>
        <v>8314.8874613498247</v>
      </c>
    </row>
    <row r="18" spans="1:44" ht="15.75" customHeight="1" thickBot="1" x14ac:dyDescent="0.3">
      <c r="A18" s="6" t="s">
        <v>15</v>
      </c>
      <c r="B18" s="4">
        <v>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213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213</v>
      </c>
      <c r="AB18" s="3">
        <f t="shared" si="1"/>
        <v>0</v>
      </c>
      <c r="AC18" s="4">
        <f>AA18+AB18</f>
        <v>213</v>
      </c>
      <c r="AE18" s="6" t="s">
        <v>15</v>
      </c>
      <c r="AF18" s="4">
        <f t="shared" si="2"/>
        <v>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0</v>
      </c>
      <c r="AQ18" s="4" t="str">
        <f t="shared" si="2"/>
        <v>N.A.</v>
      </c>
      <c r="AR18" s="4">
        <f t="shared" si="2"/>
        <v>0</v>
      </c>
    </row>
    <row r="19" spans="1:44" ht="15.75" customHeight="1" thickBot="1" x14ac:dyDescent="0.3">
      <c r="A19" s="7" t="s">
        <v>16</v>
      </c>
      <c r="B19" s="4">
        <v>58543620</v>
      </c>
      <c r="C19" s="4">
        <v>159226858.00000006</v>
      </c>
      <c r="D19" s="4">
        <v>39925590.000000007</v>
      </c>
      <c r="E19" s="4">
        <v>2167200</v>
      </c>
      <c r="F19" s="4">
        <v>37753750</v>
      </c>
      <c r="G19" s="4">
        <v>100767000.00000003</v>
      </c>
      <c r="H19" s="4">
        <v>27844115</v>
      </c>
      <c r="I19" s="4">
        <v>2537699.9999999995</v>
      </c>
      <c r="J19" s="4">
        <v>0</v>
      </c>
      <c r="K19" s="4"/>
      <c r="L19" s="3">
        <f t="shared" ref="L19:M19" si="3">SUM(L15:L18)</f>
        <v>164067075</v>
      </c>
      <c r="M19" s="3">
        <f t="shared" si="3"/>
        <v>264698758</v>
      </c>
      <c r="N19" s="4"/>
      <c r="P19" s="7" t="s">
        <v>16</v>
      </c>
      <c r="Q19" s="4">
        <v>11704</v>
      </c>
      <c r="R19" s="4">
        <v>27590</v>
      </c>
      <c r="S19" s="4">
        <v>4932</v>
      </c>
      <c r="T19" s="4">
        <v>72</v>
      </c>
      <c r="U19" s="4">
        <v>1346</v>
      </c>
      <c r="V19" s="4">
        <v>3236</v>
      </c>
      <c r="W19" s="4">
        <v>4777</v>
      </c>
      <c r="X19" s="4">
        <v>257</v>
      </c>
      <c r="Y19" s="4">
        <v>403</v>
      </c>
      <c r="Z19" s="4">
        <v>0</v>
      </c>
      <c r="AA19" s="3">
        <f t="shared" si="1"/>
        <v>23162</v>
      </c>
      <c r="AB19" s="3">
        <f t="shared" si="1"/>
        <v>31155</v>
      </c>
      <c r="AC19" s="4"/>
      <c r="AE19" s="7" t="s">
        <v>16</v>
      </c>
      <c r="AF19" s="4">
        <f t="shared" ref="AF19:AQ19" si="4">IFERROR(B19/Q19, "N.A.")</f>
        <v>5002.0181134654822</v>
      </c>
      <c r="AG19" s="4">
        <f t="shared" si="4"/>
        <v>5771.1800652410311</v>
      </c>
      <c r="AH19" s="4">
        <f t="shared" si="4"/>
        <v>8095.2128953771307</v>
      </c>
      <c r="AI19" s="4">
        <f t="shared" si="4"/>
        <v>30100</v>
      </c>
      <c r="AJ19" s="4">
        <f t="shared" si="4"/>
        <v>28048.848439821693</v>
      </c>
      <c r="AK19" s="4">
        <f t="shared" si="4"/>
        <v>31139.36959208901</v>
      </c>
      <c r="AL19" s="4">
        <f t="shared" si="4"/>
        <v>5828.786895541135</v>
      </c>
      <c r="AM19" s="4">
        <f t="shared" si="4"/>
        <v>9874.3190661478584</v>
      </c>
      <c r="AN19" s="4">
        <f t="shared" si="4"/>
        <v>0</v>
      </c>
      <c r="AO19" s="4" t="str">
        <f t="shared" si="4"/>
        <v>N.A.</v>
      </c>
      <c r="AP19" s="4">
        <f t="shared" si="4"/>
        <v>7083.4588981953202</v>
      </c>
      <c r="AQ19" s="4">
        <f t="shared" si="4"/>
        <v>8496.1886695554495</v>
      </c>
      <c r="AR19" s="4"/>
    </row>
    <row r="20" spans="1:44" ht="15.75" thickBot="1" x14ac:dyDescent="0.3">
      <c r="A20" s="8" t="s">
        <v>0</v>
      </c>
      <c r="B20" s="41">
        <f>B19+C19</f>
        <v>217770478.00000006</v>
      </c>
      <c r="C20" s="42"/>
      <c r="D20" s="41">
        <f>D19+E19</f>
        <v>42092790.000000007</v>
      </c>
      <c r="E20" s="42"/>
      <c r="F20" s="41">
        <f>F19+G19</f>
        <v>138520750.00000003</v>
      </c>
      <c r="G20" s="42"/>
      <c r="H20" s="41">
        <f>H19+I19</f>
        <v>30381815</v>
      </c>
      <c r="I20" s="42"/>
      <c r="J20" s="41">
        <f>J19+K19</f>
        <v>0</v>
      </c>
      <c r="K20" s="42"/>
      <c r="L20" s="5"/>
      <c r="M20" s="2"/>
      <c r="N20" s="1">
        <f>B20+D20+F20+H20+J20</f>
        <v>428765833.00000012</v>
      </c>
      <c r="P20" s="8" t="s">
        <v>0</v>
      </c>
      <c r="Q20" s="41">
        <f>Q19+R19</f>
        <v>39294</v>
      </c>
      <c r="R20" s="42"/>
      <c r="S20" s="41">
        <f>S19+T19</f>
        <v>5004</v>
      </c>
      <c r="T20" s="42"/>
      <c r="U20" s="41">
        <f>U19+V19</f>
        <v>4582</v>
      </c>
      <c r="V20" s="42"/>
      <c r="W20" s="41">
        <f>W19+X19</f>
        <v>5034</v>
      </c>
      <c r="X20" s="42"/>
      <c r="Y20" s="41">
        <f>Y19+Z19</f>
        <v>403</v>
      </c>
      <c r="Z20" s="42"/>
      <c r="AA20" s="5"/>
      <c r="AB20" s="2"/>
      <c r="AC20" s="1">
        <f>Q20+S20+U20+W20+Y20</f>
        <v>54317</v>
      </c>
      <c r="AE20" s="8" t="s">
        <v>0</v>
      </c>
      <c r="AF20" s="43">
        <f>IFERROR(B20/Q20,"N.A.")</f>
        <v>5542.0796559271148</v>
      </c>
      <c r="AG20" s="44"/>
      <c r="AH20" s="43">
        <f>IFERROR(D20/S20,"N.A.")</f>
        <v>8411.8285371702659</v>
      </c>
      <c r="AI20" s="44"/>
      <c r="AJ20" s="43">
        <f>IFERROR(F20/U20,"N.A.")</f>
        <v>30231.503710170236</v>
      </c>
      <c r="AK20" s="44"/>
      <c r="AL20" s="43">
        <f>IFERROR(H20/W20,"N.A.")</f>
        <v>6035.3228049264999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7893.7686727912096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993300</v>
      </c>
      <c r="C27" s="4"/>
      <c r="D27" s="4">
        <v>2787389.9999999995</v>
      </c>
      <c r="E27" s="4"/>
      <c r="F27" s="4">
        <v>32473350</v>
      </c>
      <c r="G27" s="4"/>
      <c r="H27" s="4">
        <v>8214359.9999999991</v>
      </c>
      <c r="I27" s="4"/>
      <c r="J27" s="4">
        <v>0</v>
      </c>
      <c r="K27" s="4"/>
      <c r="L27" s="3">
        <f t="shared" ref="L27:M31" si="5">B27+D27+F27+H27+J27</f>
        <v>44468400</v>
      </c>
      <c r="M27" s="3">
        <f t="shared" si="5"/>
        <v>0</v>
      </c>
      <c r="N27" s="4">
        <f>L27+M27</f>
        <v>44468400</v>
      </c>
      <c r="P27" s="6" t="s">
        <v>12</v>
      </c>
      <c r="Q27" s="4">
        <v>154</v>
      </c>
      <c r="R27" s="4">
        <v>0</v>
      </c>
      <c r="S27" s="4">
        <v>285</v>
      </c>
      <c r="T27" s="4">
        <v>0</v>
      </c>
      <c r="U27" s="4">
        <v>886</v>
      </c>
      <c r="V27" s="4">
        <v>0</v>
      </c>
      <c r="W27" s="4">
        <v>1637</v>
      </c>
      <c r="X27" s="4">
        <v>0</v>
      </c>
      <c r="Y27" s="4">
        <v>77</v>
      </c>
      <c r="Z27" s="4">
        <v>0</v>
      </c>
      <c r="AA27" s="3">
        <f t="shared" ref="AA27:AB31" si="6">Q27+S27+U27+W27+Y27</f>
        <v>3039</v>
      </c>
      <c r="AB27" s="3">
        <f t="shared" si="6"/>
        <v>0</v>
      </c>
      <c r="AC27" s="4">
        <f>AA27+AB27</f>
        <v>3039</v>
      </c>
      <c r="AE27" s="6" t="s">
        <v>12</v>
      </c>
      <c r="AF27" s="4">
        <f t="shared" ref="AF27:AR30" si="7">IFERROR(B27/Q27, "N.A.")</f>
        <v>6450</v>
      </c>
      <c r="AG27" s="4" t="str">
        <f t="shared" si="7"/>
        <v>N.A.</v>
      </c>
      <c r="AH27" s="4">
        <f t="shared" si="7"/>
        <v>9780.3157894736833</v>
      </c>
      <c r="AI27" s="4" t="str">
        <f t="shared" si="7"/>
        <v>N.A.</v>
      </c>
      <c r="AJ27" s="4">
        <f t="shared" si="7"/>
        <v>36651.636568848757</v>
      </c>
      <c r="AK27" s="4" t="str">
        <f t="shared" si="7"/>
        <v>N.A.</v>
      </c>
      <c r="AL27" s="4">
        <f t="shared" si="7"/>
        <v>5017.9352474037869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14632.576505429417</v>
      </c>
      <c r="AQ27" s="4" t="str">
        <f t="shared" si="7"/>
        <v>N.A.</v>
      </c>
      <c r="AR27" s="4">
        <f t="shared" si="7"/>
        <v>14632.576505429417</v>
      </c>
    </row>
    <row r="28" spans="1:44" ht="15.75" customHeight="1" thickBot="1" x14ac:dyDescent="0.3">
      <c r="A28" s="6" t="s">
        <v>13</v>
      </c>
      <c r="B28" s="4">
        <v>1915000</v>
      </c>
      <c r="C28" s="4">
        <v>462000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1915000</v>
      </c>
      <c r="M28" s="3">
        <f t="shared" si="5"/>
        <v>462000</v>
      </c>
      <c r="N28" s="4">
        <f>L28+M28</f>
        <v>2377000</v>
      </c>
      <c r="P28" s="6" t="s">
        <v>13</v>
      </c>
      <c r="Q28" s="4">
        <v>383</v>
      </c>
      <c r="R28" s="4">
        <v>77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383</v>
      </c>
      <c r="AB28" s="3">
        <f t="shared" si="6"/>
        <v>77</v>
      </c>
      <c r="AC28" s="4">
        <f>AA28+AB28</f>
        <v>460</v>
      </c>
      <c r="AE28" s="6" t="s">
        <v>13</v>
      </c>
      <c r="AF28" s="4">
        <f t="shared" si="7"/>
        <v>5000</v>
      </c>
      <c r="AG28" s="4">
        <f t="shared" si="7"/>
        <v>6000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5000</v>
      </c>
      <c r="AQ28" s="4">
        <f t="shared" si="7"/>
        <v>6000</v>
      </c>
      <c r="AR28" s="4">
        <f t="shared" si="7"/>
        <v>5167.391304347826</v>
      </c>
    </row>
    <row r="29" spans="1:44" ht="15.75" customHeight="1" thickBot="1" x14ac:dyDescent="0.3">
      <c r="A29" s="6" t="s">
        <v>14</v>
      </c>
      <c r="B29" s="4">
        <v>5776380.0000000009</v>
      </c>
      <c r="C29" s="4">
        <v>119512278.00000001</v>
      </c>
      <c r="D29" s="4">
        <v>27193199.999999996</v>
      </c>
      <c r="E29" s="4">
        <v>2167200</v>
      </c>
      <c r="F29" s="4"/>
      <c r="G29" s="4">
        <v>100767000.00000003</v>
      </c>
      <c r="H29" s="4"/>
      <c r="I29" s="4">
        <v>0</v>
      </c>
      <c r="J29" s="4"/>
      <c r="K29" s="4"/>
      <c r="L29" s="3">
        <f t="shared" si="5"/>
        <v>32969579.999999996</v>
      </c>
      <c r="M29" s="3">
        <f t="shared" si="5"/>
        <v>222446478.00000006</v>
      </c>
      <c r="N29" s="4">
        <f>L29+M29</f>
        <v>255416058.00000006</v>
      </c>
      <c r="P29" s="6" t="s">
        <v>14</v>
      </c>
      <c r="Q29" s="4">
        <v>1454</v>
      </c>
      <c r="R29" s="4">
        <v>18902</v>
      </c>
      <c r="S29" s="4">
        <v>1583</v>
      </c>
      <c r="T29" s="4">
        <v>72</v>
      </c>
      <c r="U29" s="4">
        <v>0</v>
      </c>
      <c r="V29" s="4">
        <v>3164</v>
      </c>
      <c r="W29" s="4">
        <v>0</v>
      </c>
      <c r="X29" s="4">
        <v>72</v>
      </c>
      <c r="Y29" s="4">
        <v>0</v>
      </c>
      <c r="Z29" s="4">
        <v>0</v>
      </c>
      <c r="AA29" s="3">
        <f t="shared" si="6"/>
        <v>3037</v>
      </c>
      <c r="AB29" s="3">
        <f t="shared" si="6"/>
        <v>22210</v>
      </c>
      <c r="AC29" s="4">
        <f>AA29+AB29</f>
        <v>25247</v>
      </c>
      <c r="AE29" s="6" t="s">
        <v>14</v>
      </c>
      <c r="AF29" s="4">
        <f t="shared" si="7"/>
        <v>3972.7510316368644</v>
      </c>
      <c r="AG29" s="4">
        <f t="shared" si="7"/>
        <v>6322.7318802243153</v>
      </c>
      <c r="AH29" s="4">
        <f t="shared" si="7"/>
        <v>17178.269109286164</v>
      </c>
      <c r="AI29" s="4">
        <f t="shared" si="7"/>
        <v>30100</v>
      </c>
      <c r="AJ29" s="4" t="str">
        <f t="shared" si="7"/>
        <v>N.A.</v>
      </c>
      <c r="AK29" s="4">
        <f t="shared" si="7"/>
        <v>31847.977243994952</v>
      </c>
      <c r="AL29" s="4" t="str">
        <f t="shared" si="7"/>
        <v>N.A.</v>
      </c>
      <c r="AM29" s="4">
        <f t="shared" si="7"/>
        <v>0</v>
      </c>
      <c r="AN29" s="4" t="str">
        <f t="shared" si="7"/>
        <v>N.A.</v>
      </c>
      <c r="AO29" s="4" t="str">
        <f t="shared" si="7"/>
        <v>N.A.</v>
      </c>
      <c r="AP29" s="4">
        <f t="shared" si="7"/>
        <v>10855.969706947644</v>
      </c>
      <c r="AQ29" s="4">
        <f t="shared" si="7"/>
        <v>10015.600090049529</v>
      </c>
      <c r="AR29" s="4">
        <f t="shared" si="7"/>
        <v>10116.689428446947</v>
      </c>
    </row>
    <row r="30" spans="1:44" ht="15.75" customHeight="1" thickBot="1" x14ac:dyDescent="0.3">
      <c r="A30" s="6" t="s">
        <v>15</v>
      </c>
      <c r="B30" s="4">
        <v>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4">
        <f>L30+M30</f>
        <v>0</v>
      </c>
      <c r="P30" s="6" t="s">
        <v>15</v>
      </c>
      <c r="Q30" s="4">
        <v>213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213</v>
      </c>
      <c r="AB30" s="3">
        <f t="shared" si="6"/>
        <v>0</v>
      </c>
      <c r="AC30" s="4">
        <f>AA30+AB30</f>
        <v>213</v>
      </c>
      <c r="AE30" s="6" t="s">
        <v>15</v>
      </c>
      <c r="AF30" s="4">
        <f t="shared" si="7"/>
        <v>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0</v>
      </c>
      <c r="AQ30" s="4" t="str">
        <f t="shared" si="7"/>
        <v>N.A.</v>
      </c>
      <c r="AR30" s="4">
        <f t="shared" si="7"/>
        <v>0</v>
      </c>
    </row>
    <row r="31" spans="1:44" ht="15.75" customHeight="1" thickBot="1" x14ac:dyDescent="0.3">
      <c r="A31" s="7" t="s">
        <v>16</v>
      </c>
      <c r="B31" s="4">
        <v>8684680</v>
      </c>
      <c r="C31" s="4">
        <v>119974277.99999999</v>
      </c>
      <c r="D31" s="4">
        <v>29980589.999999996</v>
      </c>
      <c r="E31" s="4">
        <v>2167200</v>
      </c>
      <c r="F31" s="4">
        <v>32473350</v>
      </c>
      <c r="G31" s="4">
        <v>100767000.00000003</v>
      </c>
      <c r="H31" s="4">
        <v>8214359.9999999991</v>
      </c>
      <c r="I31" s="4">
        <v>0</v>
      </c>
      <c r="J31" s="4">
        <v>0</v>
      </c>
      <c r="K31" s="4"/>
      <c r="L31" s="3">
        <f t="shared" si="5"/>
        <v>79352980</v>
      </c>
      <c r="M31" s="3">
        <f t="shared" si="5"/>
        <v>222908478</v>
      </c>
      <c r="N31" s="4"/>
      <c r="P31" s="7" t="s">
        <v>16</v>
      </c>
      <c r="Q31" s="4">
        <v>2204</v>
      </c>
      <c r="R31" s="4">
        <v>18979</v>
      </c>
      <c r="S31" s="4">
        <v>1868</v>
      </c>
      <c r="T31" s="4">
        <v>72</v>
      </c>
      <c r="U31" s="4">
        <v>886</v>
      </c>
      <c r="V31" s="4">
        <v>3164</v>
      </c>
      <c r="W31" s="4">
        <v>1637</v>
      </c>
      <c r="X31" s="4">
        <v>72</v>
      </c>
      <c r="Y31" s="4">
        <v>77</v>
      </c>
      <c r="Z31" s="4">
        <v>0</v>
      </c>
      <c r="AA31" s="3">
        <f t="shared" si="6"/>
        <v>6672</v>
      </c>
      <c r="AB31" s="3">
        <f t="shared" si="6"/>
        <v>22287</v>
      </c>
      <c r="AC31" s="4"/>
      <c r="AE31" s="7" t="s">
        <v>16</v>
      </c>
      <c r="AF31" s="4">
        <f t="shared" ref="AF31:AQ31" si="8">IFERROR(B31/Q31, "N.A.")</f>
        <v>3940.4174228675138</v>
      </c>
      <c r="AG31" s="4">
        <f t="shared" si="8"/>
        <v>6321.4225196269554</v>
      </c>
      <c r="AH31" s="4">
        <f t="shared" si="8"/>
        <v>16049.566381156315</v>
      </c>
      <c r="AI31" s="4">
        <f t="shared" si="8"/>
        <v>30100</v>
      </c>
      <c r="AJ31" s="4">
        <f t="shared" si="8"/>
        <v>36651.636568848757</v>
      </c>
      <c r="AK31" s="4">
        <f t="shared" si="8"/>
        <v>31847.977243994952</v>
      </c>
      <c r="AL31" s="4">
        <f t="shared" si="8"/>
        <v>5017.9352474037869</v>
      </c>
      <c r="AM31" s="4">
        <f t="shared" si="8"/>
        <v>0</v>
      </c>
      <c r="AN31" s="4">
        <f t="shared" si="8"/>
        <v>0</v>
      </c>
      <c r="AO31" s="4" t="str">
        <f t="shared" si="8"/>
        <v>N.A.</v>
      </c>
      <c r="AP31" s="4">
        <f t="shared" si="8"/>
        <v>11893.432254196643</v>
      </c>
      <c r="AQ31" s="4">
        <f t="shared" si="8"/>
        <v>10001.726477318616</v>
      </c>
      <c r="AR31" s="4"/>
    </row>
    <row r="32" spans="1:44" ht="15.75" customHeight="1" thickBot="1" x14ac:dyDescent="0.3">
      <c r="A32" s="8" t="s">
        <v>0</v>
      </c>
      <c r="B32" s="41">
        <f>B31+C31</f>
        <v>128658957.99999999</v>
      </c>
      <c r="C32" s="42"/>
      <c r="D32" s="41">
        <f>D31+E31</f>
        <v>32147789.999999996</v>
      </c>
      <c r="E32" s="42"/>
      <c r="F32" s="41">
        <f>F31+G31</f>
        <v>133240350.00000003</v>
      </c>
      <c r="G32" s="42"/>
      <c r="H32" s="41">
        <f>H31+I31</f>
        <v>8214359.9999999991</v>
      </c>
      <c r="I32" s="42"/>
      <c r="J32" s="41">
        <f>J31+K31</f>
        <v>0</v>
      </c>
      <c r="K32" s="42"/>
      <c r="L32" s="5"/>
      <c r="M32" s="2"/>
      <c r="N32" s="1">
        <f>B32+D32+F32+H32+J32</f>
        <v>302261458</v>
      </c>
      <c r="P32" s="8" t="s">
        <v>0</v>
      </c>
      <c r="Q32" s="41">
        <f>Q31+R31</f>
        <v>21183</v>
      </c>
      <c r="R32" s="42"/>
      <c r="S32" s="41">
        <f>S31+T31</f>
        <v>1940</v>
      </c>
      <c r="T32" s="42"/>
      <c r="U32" s="41">
        <f>U31+V31</f>
        <v>4050</v>
      </c>
      <c r="V32" s="42"/>
      <c r="W32" s="41">
        <f>W31+X31</f>
        <v>1709</v>
      </c>
      <c r="X32" s="42"/>
      <c r="Y32" s="41">
        <f>Y31+Z31</f>
        <v>77</v>
      </c>
      <c r="Z32" s="42"/>
      <c r="AA32" s="5"/>
      <c r="AB32" s="2"/>
      <c r="AC32" s="1">
        <f>Q32+S32+U32+W32+Y32</f>
        <v>28959</v>
      </c>
      <c r="AE32" s="8" t="s">
        <v>0</v>
      </c>
      <c r="AF32" s="43">
        <f>IFERROR(B32/Q32,"N.A.")</f>
        <v>6073.6891847235984</v>
      </c>
      <c r="AG32" s="44"/>
      <c r="AH32" s="43">
        <f>IFERROR(D32/S32,"N.A.")</f>
        <v>16571.025773195874</v>
      </c>
      <c r="AI32" s="44"/>
      <c r="AJ32" s="43">
        <f>IFERROR(F32/U32,"N.A.")</f>
        <v>32898.851851851861</v>
      </c>
      <c r="AK32" s="44"/>
      <c r="AL32" s="43">
        <f>IFERROR(H32/W32,"N.A.")</f>
        <v>4806.530134581626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10437.565454608239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16054030</v>
      </c>
      <c r="C39" s="4"/>
      <c r="D39" s="4">
        <v>5521200</v>
      </c>
      <c r="E39" s="4"/>
      <c r="F39" s="4">
        <v>5280400.0000000009</v>
      </c>
      <c r="G39" s="4"/>
      <c r="H39" s="4">
        <v>19629755</v>
      </c>
      <c r="I39" s="4"/>
      <c r="J39" s="4">
        <v>0</v>
      </c>
      <c r="K39" s="4"/>
      <c r="L39" s="3">
        <f t="shared" ref="L39:M43" si="9">B39+D39+F39+H39+J39</f>
        <v>46485385</v>
      </c>
      <c r="M39" s="3">
        <f t="shared" si="9"/>
        <v>0</v>
      </c>
      <c r="N39" s="4">
        <f>L39+M39</f>
        <v>46485385</v>
      </c>
      <c r="P39" s="6" t="s">
        <v>12</v>
      </c>
      <c r="Q39" s="4">
        <v>3447</v>
      </c>
      <c r="R39" s="4">
        <v>0</v>
      </c>
      <c r="S39" s="4">
        <v>2568</v>
      </c>
      <c r="T39" s="4">
        <v>0</v>
      </c>
      <c r="U39" s="4">
        <v>460</v>
      </c>
      <c r="V39" s="4">
        <v>0</v>
      </c>
      <c r="W39" s="4">
        <v>3140</v>
      </c>
      <c r="X39" s="4">
        <v>0</v>
      </c>
      <c r="Y39" s="4">
        <v>326</v>
      </c>
      <c r="Z39" s="4">
        <v>0</v>
      </c>
      <c r="AA39" s="3">
        <f t="shared" ref="AA39:AB43" si="10">Q39+S39+U39+W39+Y39</f>
        <v>9941</v>
      </c>
      <c r="AB39" s="3">
        <f t="shared" si="10"/>
        <v>0</v>
      </c>
      <c r="AC39" s="4">
        <f>AA39+AB39</f>
        <v>9941</v>
      </c>
      <c r="AE39" s="6" t="s">
        <v>12</v>
      </c>
      <c r="AF39" s="4">
        <f t="shared" ref="AF39:AR42" si="11">IFERROR(B39/Q39, "N.A.")</f>
        <v>4657.3919350159558</v>
      </c>
      <c r="AG39" s="4" t="str">
        <f t="shared" si="11"/>
        <v>N.A.</v>
      </c>
      <c r="AH39" s="4">
        <f t="shared" si="11"/>
        <v>2150</v>
      </c>
      <c r="AI39" s="4" t="str">
        <f t="shared" si="11"/>
        <v>N.A.</v>
      </c>
      <c r="AJ39" s="4">
        <f t="shared" si="11"/>
        <v>11479.13043478261</v>
      </c>
      <c r="AK39" s="4" t="str">
        <f t="shared" si="11"/>
        <v>N.A.</v>
      </c>
      <c r="AL39" s="4">
        <f t="shared" si="11"/>
        <v>6251.5143312101909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4676.1276531536059</v>
      </c>
      <c r="AQ39" s="4" t="str">
        <f t="shared" si="11"/>
        <v>N.A.</v>
      </c>
      <c r="AR39" s="4">
        <f t="shared" si="11"/>
        <v>4676.1276531536059</v>
      </c>
    </row>
    <row r="40" spans="1:44" ht="15.75" customHeight="1" thickBot="1" x14ac:dyDescent="0.3">
      <c r="A40" s="6" t="s">
        <v>13</v>
      </c>
      <c r="B40" s="4">
        <v>23493730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23493730</v>
      </c>
      <c r="M40" s="3">
        <f t="shared" si="9"/>
        <v>0</v>
      </c>
      <c r="N40" s="4">
        <f>L40+M40</f>
        <v>23493730</v>
      </c>
      <c r="P40" s="6" t="s">
        <v>13</v>
      </c>
      <c r="Q40" s="4">
        <v>3148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3148</v>
      </c>
      <c r="AB40" s="3">
        <f t="shared" si="10"/>
        <v>0</v>
      </c>
      <c r="AC40" s="4">
        <f>AA40+AB40</f>
        <v>3148</v>
      </c>
      <c r="AE40" s="6" t="s">
        <v>13</v>
      </c>
      <c r="AF40" s="4">
        <f t="shared" si="11"/>
        <v>7463.0654383735709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7463.0654383735709</v>
      </c>
      <c r="AQ40" s="4" t="str">
        <f t="shared" si="11"/>
        <v>N.A.</v>
      </c>
      <c r="AR40" s="4">
        <f t="shared" si="11"/>
        <v>7463.0654383735709</v>
      </c>
    </row>
    <row r="41" spans="1:44" ht="15.75" customHeight="1" thickBot="1" x14ac:dyDescent="0.3">
      <c r="A41" s="6" t="s">
        <v>14</v>
      </c>
      <c r="B41" s="4">
        <v>10311180</v>
      </c>
      <c r="C41" s="4">
        <v>39252580</v>
      </c>
      <c r="D41" s="4">
        <v>4423800</v>
      </c>
      <c r="E41" s="4"/>
      <c r="F41" s="4"/>
      <c r="G41" s="4">
        <v>0</v>
      </c>
      <c r="H41" s="4"/>
      <c r="I41" s="4">
        <v>2537700</v>
      </c>
      <c r="J41" s="4"/>
      <c r="K41" s="4"/>
      <c r="L41" s="3">
        <f t="shared" si="9"/>
        <v>14734980</v>
      </c>
      <c r="M41" s="3">
        <f t="shared" si="9"/>
        <v>41790280</v>
      </c>
      <c r="N41" s="4">
        <f>L41+M41</f>
        <v>56525260</v>
      </c>
      <c r="P41" s="6" t="s">
        <v>14</v>
      </c>
      <c r="Q41" s="4">
        <v>2905</v>
      </c>
      <c r="R41" s="4">
        <v>8611</v>
      </c>
      <c r="S41" s="4">
        <v>496</v>
      </c>
      <c r="T41" s="4">
        <v>0</v>
      </c>
      <c r="U41" s="4">
        <v>0</v>
      </c>
      <c r="V41" s="4">
        <v>72</v>
      </c>
      <c r="W41" s="4">
        <v>0</v>
      </c>
      <c r="X41" s="4">
        <v>185</v>
      </c>
      <c r="Y41" s="4">
        <v>0</v>
      </c>
      <c r="Z41" s="4">
        <v>0</v>
      </c>
      <c r="AA41" s="3">
        <f t="shared" si="10"/>
        <v>3401</v>
      </c>
      <c r="AB41" s="3">
        <f t="shared" si="10"/>
        <v>8868</v>
      </c>
      <c r="AC41" s="4">
        <f>AA41+AB41</f>
        <v>12269</v>
      </c>
      <c r="AE41" s="6" t="s">
        <v>14</v>
      </c>
      <c r="AF41" s="4">
        <f t="shared" si="11"/>
        <v>3549.4595524956972</v>
      </c>
      <c r="AG41" s="4">
        <f t="shared" si="11"/>
        <v>4558.4229473928699</v>
      </c>
      <c r="AH41" s="4">
        <f t="shared" si="11"/>
        <v>8918.9516129032254</v>
      </c>
      <c r="AI41" s="4" t="str">
        <f t="shared" si="11"/>
        <v>N.A.</v>
      </c>
      <c r="AJ41" s="4" t="str">
        <f t="shared" si="11"/>
        <v>N.A.</v>
      </c>
      <c r="AK41" s="4">
        <f t="shared" si="11"/>
        <v>0</v>
      </c>
      <c r="AL41" s="4" t="str">
        <f t="shared" si="11"/>
        <v>N.A.</v>
      </c>
      <c r="AM41" s="4">
        <f t="shared" si="11"/>
        <v>13717.297297297297</v>
      </c>
      <c r="AN41" s="4" t="str">
        <f t="shared" si="11"/>
        <v>N.A.</v>
      </c>
      <c r="AO41" s="4" t="str">
        <f t="shared" si="11"/>
        <v>N.A.</v>
      </c>
      <c r="AP41" s="4">
        <f t="shared" si="11"/>
        <v>4332.5433695971769</v>
      </c>
      <c r="AQ41" s="4">
        <f t="shared" si="11"/>
        <v>4712.4808299503838</v>
      </c>
      <c r="AR41" s="4">
        <f t="shared" si="11"/>
        <v>4607.1611378270436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49858940.000000007</v>
      </c>
      <c r="C43" s="4">
        <v>39252580</v>
      </c>
      <c r="D43" s="4">
        <v>9945000</v>
      </c>
      <c r="E43" s="4"/>
      <c r="F43" s="4">
        <v>5280400.0000000009</v>
      </c>
      <c r="G43" s="4">
        <v>0</v>
      </c>
      <c r="H43" s="4">
        <v>19629755</v>
      </c>
      <c r="I43" s="4">
        <v>2537700</v>
      </c>
      <c r="J43" s="4">
        <v>0</v>
      </c>
      <c r="K43" s="4"/>
      <c r="L43" s="3">
        <f t="shared" si="9"/>
        <v>84714095</v>
      </c>
      <c r="M43" s="3">
        <f t="shared" si="9"/>
        <v>41790280</v>
      </c>
      <c r="N43" s="4"/>
      <c r="P43" s="7" t="s">
        <v>16</v>
      </c>
      <c r="Q43" s="4">
        <v>9500</v>
      </c>
      <c r="R43" s="4">
        <v>8611</v>
      </c>
      <c r="S43" s="4">
        <v>3064</v>
      </c>
      <c r="T43" s="4">
        <v>0</v>
      </c>
      <c r="U43" s="4">
        <v>460</v>
      </c>
      <c r="V43" s="4">
        <v>72</v>
      </c>
      <c r="W43" s="4">
        <v>3140</v>
      </c>
      <c r="X43" s="4">
        <v>185</v>
      </c>
      <c r="Y43" s="4">
        <v>326</v>
      </c>
      <c r="Z43" s="4">
        <v>0</v>
      </c>
      <c r="AA43" s="3">
        <f t="shared" si="10"/>
        <v>16490</v>
      </c>
      <c r="AB43" s="3">
        <f t="shared" si="10"/>
        <v>8868</v>
      </c>
      <c r="AC43" s="4"/>
      <c r="AE43" s="7" t="s">
        <v>16</v>
      </c>
      <c r="AF43" s="4">
        <f t="shared" ref="AF43:AQ43" si="12">IFERROR(B43/Q43, "N.A.")</f>
        <v>5248.3094736842113</v>
      </c>
      <c r="AG43" s="4">
        <f t="shared" si="12"/>
        <v>4558.4229473928699</v>
      </c>
      <c r="AH43" s="4">
        <f t="shared" si="12"/>
        <v>3245.7571801566578</v>
      </c>
      <c r="AI43" s="4" t="str">
        <f t="shared" si="12"/>
        <v>N.A.</v>
      </c>
      <c r="AJ43" s="4">
        <f t="shared" si="12"/>
        <v>11479.13043478261</v>
      </c>
      <c r="AK43" s="4">
        <f t="shared" si="12"/>
        <v>0</v>
      </c>
      <c r="AL43" s="4">
        <f t="shared" si="12"/>
        <v>6251.5143312101909</v>
      </c>
      <c r="AM43" s="4">
        <f t="shared" si="12"/>
        <v>13717.297297297297</v>
      </c>
      <c r="AN43" s="4">
        <f t="shared" si="12"/>
        <v>0</v>
      </c>
      <c r="AO43" s="4" t="str">
        <f t="shared" si="12"/>
        <v>N.A.</v>
      </c>
      <c r="AP43" s="4">
        <f t="shared" si="12"/>
        <v>5137.3010915706491</v>
      </c>
      <c r="AQ43" s="4">
        <f t="shared" si="12"/>
        <v>4712.4808299503838</v>
      </c>
      <c r="AR43" s="4"/>
    </row>
    <row r="44" spans="1:44" ht="15.75" thickBot="1" x14ac:dyDescent="0.3">
      <c r="A44" s="8" t="s">
        <v>0</v>
      </c>
      <c r="B44" s="41">
        <f>B43+C43</f>
        <v>89111520</v>
      </c>
      <c r="C44" s="42"/>
      <c r="D44" s="41">
        <f>D43+E43</f>
        <v>9945000</v>
      </c>
      <c r="E44" s="42"/>
      <c r="F44" s="41">
        <f>F43+G43</f>
        <v>5280400.0000000009</v>
      </c>
      <c r="G44" s="42"/>
      <c r="H44" s="41">
        <f>H43+I43</f>
        <v>22167455</v>
      </c>
      <c r="I44" s="42"/>
      <c r="J44" s="41">
        <f>J43+K43</f>
        <v>0</v>
      </c>
      <c r="K44" s="42"/>
      <c r="L44" s="5"/>
      <c r="M44" s="2"/>
      <c r="N44" s="1">
        <f>B44+D44+F44+H44+J44</f>
        <v>126504375</v>
      </c>
      <c r="P44" s="8" t="s">
        <v>0</v>
      </c>
      <c r="Q44" s="41">
        <f>Q43+R43</f>
        <v>18111</v>
      </c>
      <c r="R44" s="42"/>
      <c r="S44" s="41">
        <f>S43+T43</f>
        <v>3064</v>
      </c>
      <c r="T44" s="42"/>
      <c r="U44" s="41">
        <f>U43+V43</f>
        <v>532</v>
      </c>
      <c r="V44" s="42"/>
      <c r="W44" s="41">
        <f>W43+X43</f>
        <v>3325</v>
      </c>
      <c r="X44" s="42"/>
      <c r="Y44" s="41">
        <f>Y43+Z43</f>
        <v>326</v>
      </c>
      <c r="Z44" s="42"/>
      <c r="AA44" s="5"/>
      <c r="AB44" s="2"/>
      <c r="AC44" s="1">
        <f>Q44+S44+U44+W44+Y44</f>
        <v>25358</v>
      </c>
      <c r="AE44" s="8" t="s">
        <v>0</v>
      </c>
      <c r="AF44" s="43">
        <f>IFERROR(B44/Q44,"N.A.")</f>
        <v>4920.2981613384127</v>
      </c>
      <c r="AG44" s="44"/>
      <c r="AH44" s="43">
        <f>IFERROR(D44/S44,"N.A.")</f>
        <v>3245.7571801566578</v>
      </c>
      <c r="AI44" s="44"/>
      <c r="AJ44" s="43">
        <f>IFERROR(F44/U44,"N.A.")</f>
        <v>9925.563909774437</v>
      </c>
      <c r="AK44" s="44"/>
      <c r="AL44" s="43">
        <f>IFERROR(H44/W44,"N.A.")</f>
        <v>6666.9037593984958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4988.7362962378738</v>
      </c>
    </row>
  </sheetData>
  <mergeCells count="135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298850</v>
      </c>
      <c r="C15" s="4"/>
      <c r="D15" s="4"/>
      <c r="E15" s="4"/>
      <c r="F15" s="4"/>
      <c r="G15" s="4"/>
      <c r="H15" s="4">
        <v>3586200</v>
      </c>
      <c r="I15" s="4"/>
      <c r="J15" s="4">
        <v>0</v>
      </c>
      <c r="K15" s="4"/>
      <c r="L15" s="3">
        <f t="shared" ref="L15:M18" si="0">B15+D15+F15+H15+J15</f>
        <v>3885050</v>
      </c>
      <c r="M15" s="3">
        <f t="shared" si="0"/>
        <v>0</v>
      </c>
      <c r="N15" s="4">
        <f>L15+M15</f>
        <v>3885050</v>
      </c>
      <c r="P15" s="6" t="s">
        <v>12</v>
      </c>
      <c r="Q15" s="4">
        <v>139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695</v>
      </c>
      <c r="X15" s="4">
        <v>0</v>
      </c>
      <c r="Y15" s="4">
        <v>139</v>
      </c>
      <c r="Z15" s="4">
        <v>0</v>
      </c>
      <c r="AA15" s="3">
        <f t="shared" ref="AA15:AB19" si="1">Q15+S15+U15+W15+Y15</f>
        <v>973</v>
      </c>
      <c r="AB15" s="3">
        <f t="shared" si="1"/>
        <v>0</v>
      </c>
      <c r="AC15" s="4">
        <f>AA15+AB15</f>
        <v>973</v>
      </c>
      <c r="AE15" s="6" t="s">
        <v>12</v>
      </c>
      <c r="AF15" s="4">
        <f t="shared" ref="AF15:AR18" si="2">IFERROR(B15/Q15, "N.A.")</f>
        <v>2150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5160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3992.8571428571427</v>
      </c>
      <c r="AQ15" s="4" t="str">
        <f t="shared" si="2"/>
        <v>N.A.</v>
      </c>
      <c r="AR15" s="4">
        <f t="shared" si="2"/>
        <v>3992.8571428571427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/>
      <c r="C17" s="4">
        <v>1135630</v>
      </c>
      <c r="D17" s="4">
        <v>896550</v>
      </c>
      <c r="E17" s="4"/>
      <c r="F17" s="4"/>
      <c r="G17" s="4"/>
      <c r="H17" s="4"/>
      <c r="I17" s="4"/>
      <c r="J17" s="4"/>
      <c r="K17" s="4"/>
      <c r="L17" s="3">
        <f t="shared" si="0"/>
        <v>896550</v>
      </c>
      <c r="M17" s="3">
        <f t="shared" si="0"/>
        <v>1135630</v>
      </c>
      <c r="N17" s="4">
        <f>L17+M17</f>
        <v>2032180</v>
      </c>
      <c r="P17" s="6" t="s">
        <v>14</v>
      </c>
      <c r="Q17" s="4">
        <v>0</v>
      </c>
      <c r="R17" s="4">
        <v>139</v>
      </c>
      <c r="S17" s="4">
        <v>139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139</v>
      </c>
      <c r="AB17" s="3">
        <f t="shared" si="1"/>
        <v>139</v>
      </c>
      <c r="AC17" s="4">
        <f>AA17+AB17</f>
        <v>278</v>
      </c>
      <c r="AE17" s="6" t="s">
        <v>14</v>
      </c>
      <c r="AF17" s="4" t="str">
        <f t="shared" si="2"/>
        <v>N.A.</v>
      </c>
      <c r="AG17" s="4">
        <f t="shared" si="2"/>
        <v>8170</v>
      </c>
      <c r="AH17" s="4">
        <f t="shared" si="2"/>
        <v>6450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6450</v>
      </c>
      <c r="AQ17" s="4">
        <f t="shared" si="2"/>
        <v>8170</v>
      </c>
      <c r="AR17" s="4">
        <f t="shared" si="2"/>
        <v>7310</v>
      </c>
    </row>
    <row r="18" spans="1:44" ht="15.75" customHeight="1" thickBot="1" x14ac:dyDescent="0.3">
      <c r="A18" s="6" t="s">
        <v>15</v>
      </c>
      <c r="B18" s="4">
        <v>896550</v>
      </c>
      <c r="C18" s="4"/>
      <c r="D18" s="4"/>
      <c r="E18" s="4"/>
      <c r="F18" s="4"/>
      <c r="G18" s="4">
        <v>115787</v>
      </c>
      <c r="H18" s="4">
        <v>597700</v>
      </c>
      <c r="I18" s="4"/>
      <c r="J18" s="4">
        <v>0</v>
      </c>
      <c r="K18" s="4"/>
      <c r="L18" s="3">
        <f t="shared" si="0"/>
        <v>1494250</v>
      </c>
      <c r="M18" s="3">
        <f t="shared" si="0"/>
        <v>115787</v>
      </c>
      <c r="N18" s="4">
        <f>L18+M18</f>
        <v>1610037</v>
      </c>
      <c r="P18" s="6" t="s">
        <v>15</v>
      </c>
      <c r="Q18" s="4">
        <v>139</v>
      </c>
      <c r="R18" s="4">
        <v>0</v>
      </c>
      <c r="S18" s="4">
        <v>0</v>
      </c>
      <c r="T18" s="4">
        <v>0</v>
      </c>
      <c r="U18" s="4">
        <v>0</v>
      </c>
      <c r="V18" s="4">
        <v>139</v>
      </c>
      <c r="W18" s="4">
        <v>1529</v>
      </c>
      <c r="X18" s="4">
        <v>0</v>
      </c>
      <c r="Y18" s="4">
        <v>417</v>
      </c>
      <c r="Z18" s="4">
        <v>0</v>
      </c>
      <c r="AA18" s="3">
        <f t="shared" si="1"/>
        <v>2085</v>
      </c>
      <c r="AB18" s="3">
        <f t="shared" si="1"/>
        <v>139</v>
      </c>
      <c r="AC18" s="4">
        <f>AA18+AB18</f>
        <v>2224</v>
      </c>
      <c r="AE18" s="6" t="s">
        <v>15</v>
      </c>
      <c r="AF18" s="4">
        <f t="shared" si="2"/>
        <v>6450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833</v>
      </c>
      <c r="AL18" s="4">
        <f t="shared" si="2"/>
        <v>390.90909090909093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716.66666666666663</v>
      </c>
      <c r="AQ18" s="4">
        <f t="shared" si="2"/>
        <v>833</v>
      </c>
      <c r="AR18" s="4">
        <f t="shared" si="2"/>
        <v>723.9375</v>
      </c>
    </row>
    <row r="19" spans="1:44" ht="15.75" customHeight="1" thickBot="1" x14ac:dyDescent="0.3">
      <c r="A19" s="7" t="s">
        <v>16</v>
      </c>
      <c r="B19" s="4">
        <v>1195400</v>
      </c>
      <c r="C19" s="4">
        <v>1135630</v>
      </c>
      <c r="D19" s="4">
        <v>896550</v>
      </c>
      <c r="E19" s="4"/>
      <c r="F19" s="4"/>
      <c r="G19" s="4">
        <v>115787</v>
      </c>
      <c r="H19" s="4">
        <v>4183900</v>
      </c>
      <c r="I19" s="4"/>
      <c r="J19" s="4">
        <v>0</v>
      </c>
      <c r="K19" s="4"/>
      <c r="L19" s="3">
        <f t="shared" ref="L19:M19" si="3">SUM(L15:L18)</f>
        <v>6275850</v>
      </c>
      <c r="M19" s="3">
        <f t="shared" si="3"/>
        <v>1251417</v>
      </c>
      <c r="N19" s="4"/>
      <c r="P19" s="7" t="s">
        <v>16</v>
      </c>
      <c r="Q19" s="4">
        <v>278</v>
      </c>
      <c r="R19" s="4">
        <v>139</v>
      </c>
      <c r="S19" s="4">
        <v>139</v>
      </c>
      <c r="T19" s="4">
        <v>0</v>
      </c>
      <c r="U19" s="4">
        <v>0</v>
      </c>
      <c r="V19" s="4">
        <v>139</v>
      </c>
      <c r="W19" s="4">
        <v>2224</v>
      </c>
      <c r="X19" s="4">
        <v>0</v>
      </c>
      <c r="Y19" s="4">
        <v>556</v>
      </c>
      <c r="Z19" s="4">
        <v>0</v>
      </c>
      <c r="AA19" s="3">
        <f t="shared" si="1"/>
        <v>3197</v>
      </c>
      <c r="AB19" s="3">
        <f t="shared" si="1"/>
        <v>278</v>
      </c>
      <c r="AC19" s="4"/>
      <c r="AE19" s="7" t="s">
        <v>16</v>
      </c>
      <c r="AF19" s="4">
        <f t="shared" ref="AF19:AQ19" si="4">IFERROR(B19/Q19, "N.A.")</f>
        <v>4300</v>
      </c>
      <c r="AG19" s="4">
        <f t="shared" si="4"/>
        <v>8170</v>
      </c>
      <c r="AH19" s="4">
        <f t="shared" si="4"/>
        <v>6450</v>
      </c>
      <c r="AI19" s="4" t="str">
        <f t="shared" si="4"/>
        <v>N.A.</v>
      </c>
      <c r="AJ19" s="4" t="str">
        <f t="shared" si="4"/>
        <v>N.A.</v>
      </c>
      <c r="AK19" s="4">
        <f t="shared" si="4"/>
        <v>833</v>
      </c>
      <c r="AL19" s="4">
        <f t="shared" si="4"/>
        <v>1881.25</v>
      </c>
      <c r="AM19" s="4" t="str">
        <f t="shared" si="4"/>
        <v>N.A.</v>
      </c>
      <c r="AN19" s="4">
        <f t="shared" si="4"/>
        <v>0</v>
      </c>
      <c r="AO19" s="4" t="str">
        <f t="shared" si="4"/>
        <v>N.A.</v>
      </c>
      <c r="AP19" s="4">
        <f t="shared" si="4"/>
        <v>1963.0434782608695</v>
      </c>
      <c r="AQ19" s="4">
        <f t="shared" si="4"/>
        <v>4501.5</v>
      </c>
      <c r="AR19" s="4"/>
    </row>
    <row r="20" spans="1:44" ht="15.75" thickBot="1" x14ac:dyDescent="0.3">
      <c r="A20" s="8" t="s">
        <v>0</v>
      </c>
      <c r="B20" s="41">
        <f>B19+C19</f>
        <v>2331030</v>
      </c>
      <c r="C20" s="42"/>
      <c r="D20" s="41">
        <f>D19+E19</f>
        <v>896550</v>
      </c>
      <c r="E20" s="42"/>
      <c r="F20" s="41">
        <f>F19+G19</f>
        <v>115787</v>
      </c>
      <c r="G20" s="42"/>
      <c r="H20" s="41">
        <f>H19+I19</f>
        <v>4183900</v>
      </c>
      <c r="I20" s="42"/>
      <c r="J20" s="41">
        <f>J19+K19</f>
        <v>0</v>
      </c>
      <c r="K20" s="42"/>
      <c r="L20" s="5"/>
      <c r="M20" s="2"/>
      <c r="N20" s="1">
        <f>B20+D20+F20+H20+J20</f>
        <v>7527267</v>
      </c>
      <c r="P20" s="8" t="s">
        <v>0</v>
      </c>
      <c r="Q20" s="41">
        <f>Q19+R19</f>
        <v>417</v>
      </c>
      <c r="R20" s="42"/>
      <c r="S20" s="41">
        <f>S19+T19</f>
        <v>139</v>
      </c>
      <c r="T20" s="42"/>
      <c r="U20" s="41">
        <f>U19+V19</f>
        <v>139</v>
      </c>
      <c r="V20" s="42"/>
      <c r="W20" s="41">
        <f>W19+X19</f>
        <v>2224</v>
      </c>
      <c r="X20" s="42"/>
      <c r="Y20" s="41">
        <f>Y19+Z19</f>
        <v>556</v>
      </c>
      <c r="Z20" s="42"/>
      <c r="AA20" s="5"/>
      <c r="AB20" s="2"/>
      <c r="AC20" s="1">
        <f>Q20+S20+U20+W20+Y20</f>
        <v>3475</v>
      </c>
      <c r="AE20" s="8" t="s">
        <v>0</v>
      </c>
      <c r="AF20" s="43">
        <f>IFERROR(B20/Q20,"N.A.")</f>
        <v>5590</v>
      </c>
      <c r="AG20" s="44"/>
      <c r="AH20" s="43">
        <f>IFERROR(D20/S20,"N.A.")</f>
        <v>6450</v>
      </c>
      <c r="AI20" s="44"/>
      <c r="AJ20" s="43">
        <f>IFERROR(F20/U20,"N.A.")</f>
        <v>833</v>
      </c>
      <c r="AK20" s="44"/>
      <c r="AL20" s="43">
        <f>IFERROR(H20/W20,"N.A.")</f>
        <v>1881.25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2166.12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>
        <v>1793100</v>
      </c>
      <c r="I27" s="4"/>
      <c r="J27" s="4">
        <v>0</v>
      </c>
      <c r="K27" s="4"/>
      <c r="L27" s="3">
        <f t="shared" ref="L27:M31" si="5">B27+D27+F27+H27+J27</f>
        <v>1793100</v>
      </c>
      <c r="M27" s="3">
        <f t="shared" si="5"/>
        <v>0</v>
      </c>
      <c r="N27" s="4">
        <f>L27+M27</f>
        <v>1793100</v>
      </c>
      <c r="P27" s="6" t="s">
        <v>12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278</v>
      </c>
      <c r="X27" s="4">
        <v>0</v>
      </c>
      <c r="Y27" s="4">
        <v>139</v>
      </c>
      <c r="Z27" s="4">
        <v>0</v>
      </c>
      <c r="AA27" s="3">
        <f t="shared" ref="AA27:AB31" si="6">Q27+S27+U27+W27+Y27</f>
        <v>417</v>
      </c>
      <c r="AB27" s="3">
        <f t="shared" si="6"/>
        <v>0</v>
      </c>
      <c r="AC27" s="4">
        <f>AA27+AB27</f>
        <v>417</v>
      </c>
      <c r="AE27" s="6" t="s">
        <v>12</v>
      </c>
      <c r="AF27" s="4" t="str">
        <f t="shared" ref="AF27:AR30" si="7">IFERROR(B27/Q27, "N.A.")</f>
        <v>N.A.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6450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4300</v>
      </c>
      <c r="AQ27" s="4" t="str">
        <f t="shared" si="7"/>
        <v>N.A.</v>
      </c>
      <c r="AR27" s="4">
        <f t="shared" si="7"/>
        <v>4300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/>
      <c r="C29" s="4"/>
      <c r="D29" s="4">
        <v>896550</v>
      </c>
      <c r="E29" s="4"/>
      <c r="F29" s="4"/>
      <c r="G29" s="4"/>
      <c r="H29" s="4"/>
      <c r="I29" s="4"/>
      <c r="J29" s="4"/>
      <c r="K29" s="4"/>
      <c r="L29" s="3">
        <f t="shared" si="5"/>
        <v>896550</v>
      </c>
      <c r="M29" s="3">
        <f t="shared" si="5"/>
        <v>0</v>
      </c>
      <c r="N29" s="4">
        <f>L29+M29</f>
        <v>896550</v>
      </c>
      <c r="P29" s="6" t="s">
        <v>14</v>
      </c>
      <c r="Q29" s="4">
        <v>0</v>
      </c>
      <c r="R29" s="4">
        <v>0</v>
      </c>
      <c r="S29" s="4">
        <v>139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139</v>
      </c>
      <c r="AB29" s="3">
        <f t="shared" si="6"/>
        <v>0</v>
      </c>
      <c r="AC29" s="4">
        <f>AA29+AB29</f>
        <v>139</v>
      </c>
      <c r="AE29" s="6" t="s">
        <v>14</v>
      </c>
      <c r="AF29" s="4" t="str">
        <f t="shared" si="7"/>
        <v>N.A.</v>
      </c>
      <c r="AG29" s="4" t="str">
        <f t="shared" si="7"/>
        <v>N.A.</v>
      </c>
      <c r="AH29" s="4">
        <f t="shared" si="7"/>
        <v>6450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6450</v>
      </c>
      <c r="AQ29" s="4" t="str">
        <f t="shared" si="7"/>
        <v>N.A.</v>
      </c>
      <c r="AR29" s="4">
        <f t="shared" si="7"/>
        <v>6450</v>
      </c>
    </row>
    <row r="30" spans="1:44" ht="15.75" customHeight="1" thickBot="1" x14ac:dyDescent="0.3">
      <c r="A30" s="6" t="s">
        <v>15</v>
      </c>
      <c r="B30" s="4">
        <v>896550</v>
      </c>
      <c r="C30" s="4"/>
      <c r="D30" s="4"/>
      <c r="E30" s="4"/>
      <c r="F30" s="4"/>
      <c r="G30" s="4">
        <v>115787</v>
      </c>
      <c r="H30" s="4">
        <v>597700</v>
      </c>
      <c r="I30" s="4"/>
      <c r="J30" s="4">
        <v>0</v>
      </c>
      <c r="K30" s="4"/>
      <c r="L30" s="3">
        <f t="shared" si="5"/>
        <v>1494250</v>
      </c>
      <c r="M30" s="3">
        <f t="shared" si="5"/>
        <v>115787</v>
      </c>
      <c r="N30" s="4">
        <f>L30+M30</f>
        <v>1610037</v>
      </c>
      <c r="P30" s="6" t="s">
        <v>15</v>
      </c>
      <c r="Q30" s="4">
        <v>139</v>
      </c>
      <c r="R30" s="4">
        <v>0</v>
      </c>
      <c r="S30" s="4">
        <v>0</v>
      </c>
      <c r="T30" s="4">
        <v>0</v>
      </c>
      <c r="U30" s="4">
        <v>0</v>
      </c>
      <c r="V30" s="4">
        <v>139</v>
      </c>
      <c r="W30" s="4">
        <v>1529</v>
      </c>
      <c r="X30" s="4">
        <v>0</v>
      </c>
      <c r="Y30" s="4">
        <v>278</v>
      </c>
      <c r="Z30" s="4">
        <v>0</v>
      </c>
      <c r="AA30" s="3">
        <f t="shared" si="6"/>
        <v>1946</v>
      </c>
      <c r="AB30" s="3">
        <f t="shared" si="6"/>
        <v>139</v>
      </c>
      <c r="AC30" s="4">
        <f>AA30+AB30</f>
        <v>2085</v>
      </c>
      <c r="AE30" s="6" t="s">
        <v>15</v>
      </c>
      <c r="AF30" s="4">
        <f t="shared" si="7"/>
        <v>6450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833</v>
      </c>
      <c r="AL30" s="4">
        <f t="shared" si="7"/>
        <v>390.90909090909093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767.85714285714289</v>
      </c>
      <c r="AQ30" s="4">
        <f t="shared" si="7"/>
        <v>833</v>
      </c>
      <c r="AR30" s="4">
        <f t="shared" si="7"/>
        <v>772.2</v>
      </c>
    </row>
    <row r="31" spans="1:44" ht="15.75" customHeight="1" thickBot="1" x14ac:dyDescent="0.3">
      <c r="A31" s="7" t="s">
        <v>16</v>
      </c>
      <c r="B31" s="4">
        <v>896550</v>
      </c>
      <c r="C31" s="4"/>
      <c r="D31" s="4">
        <v>896550</v>
      </c>
      <c r="E31" s="4"/>
      <c r="F31" s="4"/>
      <c r="G31" s="4">
        <v>115787</v>
      </c>
      <c r="H31" s="4">
        <v>2390800</v>
      </c>
      <c r="I31" s="4"/>
      <c r="J31" s="4">
        <v>0</v>
      </c>
      <c r="K31" s="4"/>
      <c r="L31" s="3">
        <f t="shared" si="5"/>
        <v>4183900</v>
      </c>
      <c r="M31" s="3">
        <f t="shared" si="5"/>
        <v>115787</v>
      </c>
      <c r="N31" s="4"/>
      <c r="P31" s="7" t="s">
        <v>16</v>
      </c>
      <c r="Q31" s="4">
        <v>139</v>
      </c>
      <c r="R31" s="4">
        <v>0</v>
      </c>
      <c r="S31" s="4">
        <v>139</v>
      </c>
      <c r="T31" s="4">
        <v>0</v>
      </c>
      <c r="U31" s="4">
        <v>0</v>
      </c>
      <c r="V31" s="4">
        <v>139</v>
      </c>
      <c r="W31" s="4">
        <v>1807</v>
      </c>
      <c r="X31" s="4">
        <v>0</v>
      </c>
      <c r="Y31" s="4">
        <v>417</v>
      </c>
      <c r="Z31" s="4">
        <v>0</v>
      </c>
      <c r="AA31" s="3">
        <f t="shared" si="6"/>
        <v>2502</v>
      </c>
      <c r="AB31" s="3">
        <f t="shared" si="6"/>
        <v>139</v>
      </c>
      <c r="AC31" s="4"/>
      <c r="AE31" s="7" t="s">
        <v>16</v>
      </c>
      <c r="AF31" s="4">
        <f t="shared" ref="AF31:AQ31" si="8">IFERROR(B31/Q31, "N.A.")</f>
        <v>6450</v>
      </c>
      <c r="AG31" s="4" t="str">
        <f t="shared" si="8"/>
        <v>N.A.</v>
      </c>
      <c r="AH31" s="4">
        <f t="shared" si="8"/>
        <v>6450</v>
      </c>
      <c r="AI31" s="4" t="str">
        <f t="shared" si="8"/>
        <v>N.A.</v>
      </c>
      <c r="AJ31" s="4" t="str">
        <f t="shared" si="8"/>
        <v>N.A.</v>
      </c>
      <c r="AK31" s="4">
        <f t="shared" si="8"/>
        <v>833</v>
      </c>
      <c r="AL31" s="4">
        <f t="shared" si="8"/>
        <v>1323.0769230769231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1672.2222222222222</v>
      </c>
      <c r="AQ31" s="4">
        <f t="shared" si="8"/>
        <v>833</v>
      </c>
      <c r="AR31" s="4"/>
    </row>
    <row r="32" spans="1:44" ht="15.75" customHeight="1" thickBot="1" x14ac:dyDescent="0.3">
      <c r="A32" s="8" t="s">
        <v>0</v>
      </c>
      <c r="B32" s="41">
        <f>B31+C31</f>
        <v>896550</v>
      </c>
      <c r="C32" s="42"/>
      <c r="D32" s="41">
        <f>D31+E31</f>
        <v>896550</v>
      </c>
      <c r="E32" s="42"/>
      <c r="F32" s="41">
        <f>F31+G31</f>
        <v>115787</v>
      </c>
      <c r="G32" s="42"/>
      <c r="H32" s="41">
        <f>H31+I31</f>
        <v>2390800</v>
      </c>
      <c r="I32" s="42"/>
      <c r="J32" s="41">
        <f>J31+K31</f>
        <v>0</v>
      </c>
      <c r="K32" s="42"/>
      <c r="L32" s="5"/>
      <c r="M32" s="2"/>
      <c r="N32" s="1">
        <f>B32+D32+F32+H32+J32</f>
        <v>4299687</v>
      </c>
      <c r="P32" s="8" t="s">
        <v>0</v>
      </c>
      <c r="Q32" s="41">
        <f>Q31+R31</f>
        <v>139</v>
      </c>
      <c r="R32" s="42"/>
      <c r="S32" s="41">
        <f>S31+T31</f>
        <v>139</v>
      </c>
      <c r="T32" s="42"/>
      <c r="U32" s="41">
        <f>U31+V31</f>
        <v>139</v>
      </c>
      <c r="V32" s="42"/>
      <c r="W32" s="41">
        <f>W31+X31</f>
        <v>1807</v>
      </c>
      <c r="X32" s="42"/>
      <c r="Y32" s="41">
        <f>Y31+Z31</f>
        <v>417</v>
      </c>
      <c r="Z32" s="42"/>
      <c r="AA32" s="5"/>
      <c r="AB32" s="2"/>
      <c r="AC32" s="1">
        <f>Q32+S32+U32+W32+Y32</f>
        <v>2641</v>
      </c>
      <c r="AE32" s="8" t="s">
        <v>0</v>
      </c>
      <c r="AF32" s="43">
        <f>IFERROR(B32/Q32,"N.A.")</f>
        <v>6450</v>
      </c>
      <c r="AG32" s="44"/>
      <c r="AH32" s="43">
        <f>IFERROR(D32/S32,"N.A.")</f>
        <v>6450</v>
      </c>
      <c r="AI32" s="44"/>
      <c r="AJ32" s="43">
        <f>IFERROR(F32/U32,"N.A.")</f>
        <v>833</v>
      </c>
      <c r="AK32" s="44"/>
      <c r="AL32" s="43">
        <f>IFERROR(H32/W32,"N.A.")</f>
        <v>1323.0769230769231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1628.0526315789473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298850</v>
      </c>
      <c r="C39" s="4"/>
      <c r="D39" s="4"/>
      <c r="E39" s="4"/>
      <c r="F39" s="4"/>
      <c r="G39" s="4"/>
      <c r="H39" s="4">
        <v>1793100</v>
      </c>
      <c r="I39" s="4"/>
      <c r="J39" s="4"/>
      <c r="K39" s="4"/>
      <c r="L39" s="3">
        <f t="shared" ref="L39:M43" si="9">B39+D39+F39+H39+J39</f>
        <v>2091950</v>
      </c>
      <c r="M39" s="3">
        <f t="shared" si="9"/>
        <v>0</v>
      </c>
      <c r="N39" s="4">
        <f>L39+M39</f>
        <v>2091950</v>
      </c>
      <c r="P39" s="6" t="s">
        <v>12</v>
      </c>
      <c r="Q39" s="4">
        <v>139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417</v>
      </c>
      <c r="X39" s="4">
        <v>0</v>
      </c>
      <c r="Y39" s="4">
        <v>0</v>
      </c>
      <c r="Z39" s="4">
        <v>0</v>
      </c>
      <c r="AA39" s="3">
        <f t="shared" ref="AA39:AB43" si="10">Q39+S39+U39+W39+Y39</f>
        <v>556</v>
      </c>
      <c r="AB39" s="3">
        <f t="shared" si="10"/>
        <v>0</v>
      </c>
      <c r="AC39" s="4">
        <f>AA39+AB39</f>
        <v>556</v>
      </c>
      <c r="AE39" s="6" t="s">
        <v>12</v>
      </c>
      <c r="AF39" s="4">
        <f t="shared" ref="AF39:AR42" si="11">IFERROR(B39/Q39, "N.A.")</f>
        <v>2150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4300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3762.5</v>
      </c>
      <c r="AQ39" s="4" t="str">
        <f t="shared" si="11"/>
        <v>N.A.</v>
      </c>
      <c r="AR39" s="4">
        <f t="shared" si="11"/>
        <v>3762.5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4">
        <f>AA40+AB40</f>
        <v>0</v>
      </c>
      <c r="AE40" s="6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4" t="str">
        <f t="shared" si="11"/>
        <v>N.A.</v>
      </c>
    </row>
    <row r="41" spans="1:44" ht="15.75" customHeight="1" thickBot="1" x14ac:dyDescent="0.3">
      <c r="A41" s="6" t="s">
        <v>14</v>
      </c>
      <c r="B41" s="4"/>
      <c r="C41" s="4">
        <v>1135630</v>
      </c>
      <c r="D41" s="4"/>
      <c r="E41" s="4"/>
      <c r="F41" s="4"/>
      <c r="G41" s="4"/>
      <c r="H41" s="4"/>
      <c r="I41" s="4"/>
      <c r="J41" s="4"/>
      <c r="K41" s="4"/>
      <c r="L41" s="3">
        <f t="shared" si="9"/>
        <v>0</v>
      </c>
      <c r="M41" s="3">
        <f t="shared" si="9"/>
        <v>1135630</v>
      </c>
      <c r="N41" s="4">
        <f>L41+M41</f>
        <v>1135630</v>
      </c>
      <c r="P41" s="6" t="s">
        <v>14</v>
      </c>
      <c r="Q41" s="4">
        <v>0</v>
      </c>
      <c r="R41" s="4">
        <v>139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0</v>
      </c>
      <c r="AB41" s="3">
        <f t="shared" si="10"/>
        <v>139</v>
      </c>
      <c r="AC41" s="4">
        <f>AA41+AB41</f>
        <v>139</v>
      </c>
      <c r="AE41" s="6" t="s">
        <v>14</v>
      </c>
      <c r="AF41" s="4" t="str">
        <f t="shared" si="11"/>
        <v>N.A.</v>
      </c>
      <c r="AG41" s="4">
        <f t="shared" si="11"/>
        <v>8170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 t="str">
        <f t="shared" si="11"/>
        <v>N.A.</v>
      </c>
      <c r="AQ41" s="4">
        <f t="shared" si="11"/>
        <v>8170</v>
      </c>
      <c r="AR41" s="4">
        <f t="shared" si="11"/>
        <v>8170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139</v>
      </c>
      <c r="Z42" s="4">
        <v>0</v>
      </c>
      <c r="AA42" s="3">
        <f t="shared" si="10"/>
        <v>139</v>
      </c>
      <c r="AB42" s="3">
        <f t="shared" si="10"/>
        <v>0</v>
      </c>
      <c r="AC42" s="4">
        <f>AA42+AB42</f>
        <v>139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4">
        <f t="shared" si="11"/>
        <v>0</v>
      </c>
    </row>
    <row r="43" spans="1:44" ht="15.75" customHeight="1" thickBot="1" x14ac:dyDescent="0.3">
      <c r="A43" s="7" t="s">
        <v>16</v>
      </c>
      <c r="B43" s="4">
        <v>298850</v>
      </c>
      <c r="C43" s="4">
        <v>1135630</v>
      </c>
      <c r="D43" s="4"/>
      <c r="E43" s="4"/>
      <c r="F43" s="4"/>
      <c r="G43" s="4"/>
      <c r="H43" s="4">
        <v>1793100</v>
      </c>
      <c r="I43" s="4"/>
      <c r="J43" s="4">
        <v>0</v>
      </c>
      <c r="K43" s="4"/>
      <c r="L43" s="3">
        <f t="shared" si="9"/>
        <v>2091950</v>
      </c>
      <c r="M43" s="3">
        <f t="shared" si="9"/>
        <v>1135630</v>
      </c>
      <c r="N43" s="4"/>
      <c r="P43" s="7" t="s">
        <v>16</v>
      </c>
      <c r="Q43" s="4">
        <v>139</v>
      </c>
      <c r="R43" s="4">
        <v>139</v>
      </c>
      <c r="S43" s="4">
        <v>0</v>
      </c>
      <c r="T43" s="4">
        <v>0</v>
      </c>
      <c r="U43" s="4">
        <v>0</v>
      </c>
      <c r="V43" s="4">
        <v>0</v>
      </c>
      <c r="W43" s="4">
        <v>417</v>
      </c>
      <c r="X43" s="4">
        <v>0</v>
      </c>
      <c r="Y43" s="4">
        <v>139</v>
      </c>
      <c r="Z43" s="4">
        <v>0</v>
      </c>
      <c r="AA43" s="3">
        <f t="shared" si="10"/>
        <v>695</v>
      </c>
      <c r="AB43" s="3">
        <f t="shared" si="10"/>
        <v>139</v>
      </c>
      <c r="AC43" s="4"/>
      <c r="AE43" s="7" t="s">
        <v>16</v>
      </c>
      <c r="AF43" s="4">
        <f t="shared" ref="AF43:AQ43" si="12">IFERROR(B43/Q43, "N.A.")</f>
        <v>2150</v>
      </c>
      <c r="AG43" s="4">
        <f t="shared" si="12"/>
        <v>8170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4300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3010</v>
      </c>
      <c r="AQ43" s="4">
        <f t="shared" si="12"/>
        <v>8170</v>
      </c>
      <c r="AR43" s="4"/>
    </row>
    <row r="44" spans="1:44" ht="15.75" thickBot="1" x14ac:dyDescent="0.3">
      <c r="A44" s="8" t="s">
        <v>0</v>
      </c>
      <c r="B44" s="41">
        <f>B43+C43</f>
        <v>1434480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1793100</v>
      </c>
      <c r="I44" s="42"/>
      <c r="J44" s="41">
        <f>J43+K43</f>
        <v>0</v>
      </c>
      <c r="K44" s="42"/>
      <c r="L44" s="5"/>
      <c r="M44" s="2"/>
      <c r="N44" s="1">
        <f>B44+D44+F44+H44+J44</f>
        <v>3227580</v>
      </c>
      <c r="P44" s="8" t="s">
        <v>0</v>
      </c>
      <c r="Q44" s="41">
        <f>Q43+R43</f>
        <v>278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417</v>
      </c>
      <c r="X44" s="42"/>
      <c r="Y44" s="41">
        <f>Y43+Z43</f>
        <v>139</v>
      </c>
      <c r="Z44" s="42"/>
      <c r="AA44" s="5"/>
      <c r="AB44" s="2"/>
      <c r="AC44" s="1">
        <f>Q44+S44+U44+W44+Y44</f>
        <v>834</v>
      </c>
      <c r="AE44" s="8" t="s">
        <v>0</v>
      </c>
      <c r="AF44" s="43">
        <f>IFERROR(B44/Q44,"N.A.")</f>
        <v>5160</v>
      </c>
      <c r="AG44" s="44"/>
      <c r="AH44" s="43" t="str">
        <f>IFERROR(D44/S44,"N.A.")</f>
        <v>N.A.</v>
      </c>
      <c r="AI44" s="44"/>
      <c r="AJ44" s="43" t="str">
        <f>IFERROR(F44/U44,"N.A.")</f>
        <v>N.A.</v>
      </c>
      <c r="AK44" s="44"/>
      <c r="AL44" s="43">
        <f>IFERROR(H44/W44,"N.A.")</f>
        <v>4300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3870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0</v>
      </c>
      <c r="C15" s="4"/>
      <c r="D15" s="4"/>
      <c r="E15" s="4"/>
      <c r="F15" s="4">
        <v>387000</v>
      </c>
      <c r="G15" s="4"/>
      <c r="H15" s="4">
        <v>7183100</v>
      </c>
      <c r="I15" s="4"/>
      <c r="J15" s="4"/>
      <c r="K15" s="4"/>
      <c r="L15" s="3">
        <f t="shared" ref="L15:M18" si="0">B15+D15+F15+H15+J15</f>
        <v>7570100</v>
      </c>
      <c r="M15" s="3">
        <f t="shared" si="0"/>
        <v>0</v>
      </c>
      <c r="N15" s="4">
        <f>L15+M15</f>
        <v>7570100</v>
      </c>
      <c r="P15" s="6" t="s">
        <v>12</v>
      </c>
      <c r="Q15" s="4">
        <v>197</v>
      </c>
      <c r="R15" s="4">
        <v>0</v>
      </c>
      <c r="S15" s="4">
        <v>0</v>
      </c>
      <c r="T15" s="4">
        <v>0</v>
      </c>
      <c r="U15" s="4">
        <v>90</v>
      </c>
      <c r="V15" s="4">
        <v>0</v>
      </c>
      <c r="W15" s="4">
        <v>717</v>
      </c>
      <c r="X15" s="4">
        <v>0</v>
      </c>
      <c r="Y15" s="4">
        <v>0</v>
      </c>
      <c r="Z15" s="4">
        <v>0</v>
      </c>
      <c r="AA15" s="3">
        <f t="shared" ref="AA15:AA19" si="1">Q15+S15+U15+W15+Y15</f>
        <v>1004</v>
      </c>
      <c r="AB15" s="3">
        <f t="shared" ref="AB15:AB19" si="2">R15+T15+V15+X15+Z15</f>
        <v>0</v>
      </c>
      <c r="AC15" s="4">
        <f>AA15+AB15</f>
        <v>1004</v>
      </c>
      <c r="AE15" s="6" t="s">
        <v>12</v>
      </c>
      <c r="AF15" s="4">
        <f t="shared" ref="AF15:AR18" si="3">IFERROR(B15/Q15, "N.A.")</f>
        <v>0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>
        <f t="shared" si="3"/>
        <v>4300</v>
      </c>
      <c r="AK15" s="4" t="str">
        <f t="shared" si="3"/>
        <v>N.A.</v>
      </c>
      <c r="AL15" s="4">
        <f t="shared" si="3"/>
        <v>10018.270571827057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>
        <f t="shared" si="3"/>
        <v>7539.9402390438245</v>
      </c>
      <c r="AQ15" s="4" t="str">
        <f t="shared" si="3"/>
        <v>N.A.</v>
      </c>
      <c r="AR15" s="4">
        <f t="shared" si="3"/>
        <v>7539.9402390438245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>
        <v>9095580</v>
      </c>
      <c r="C17" s="4">
        <v>47516099.999999993</v>
      </c>
      <c r="D17" s="4">
        <v>8940000.0000000019</v>
      </c>
      <c r="E17" s="4"/>
      <c r="F17" s="4"/>
      <c r="G17" s="4">
        <v>3139000</v>
      </c>
      <c r="H17" s="4"/>
      <c r="I17" s="4">
        <v>3022000</v>
      </c>
      <c r="J17" s="4"/>
      <c r="K17" s="4"/>
      <c r="L17" s="3">
        <f t="shared" si="0"/>
        <v>18035580</v>
      </c>
      <c r="M17" s="3">
        <f t="shared" si="0"/>
        <v>53677099.999999993</v>
      </c>
      <c r="N17" s="4">
        <f>L17+M17</f>
        <v>71712680</v>
      </c>
      <c r="P17" s="6" t="s">
        <v>14</v>
      </c>
      <c r="Q17" s="4">
        <v>1008</v>
      </c>
      <c r="R17" s="4">
        <v>3849</v>
      </c>
      <c r="S17" s="4">
        <v>197</v>
      </c>
      <c r="T17" s="4">
        <v>0</v>
      </c>
      <c r="U17" s="4">
        <v>0</v>
      </c>
      <c r="V17" s="4">
        <v>125</v>
      </c>
      <c r="W17" s="4">
        <v>0</v>
      </c>
      <c r="X17" s="4">
        <v>215</v>
      </c>
      <c r="Y17" s="4">
        <v>0</v>
      </c>
      <c r="Z17" s="4">
        <v>0</v>
      </c>
      <c r="AA17" s="3">
        <f t="shared" si="1"/>
        <v>1205</v>
      </c>
      <c r="AB17" s="3">
        <f t="shared" si="2"/>
        <v>4189</v>
      </c>
      <c r="AC17" s="4">
        <f>AA17+AB17</f>
        <v>5394</v>
      </c>
      <c r="AE17" s="6" t="s">
        <v>14</v>
      </c>
      <c r="AF17" s="4">
        <f t="shared" si="3"/>
        <v>9023.3928571428569</v>
      </c>
      <c r="AG17" s="4">
        <f t="shared" si="3"/>
        <v>12345.050662509741</v>
      </c>
      <c r="AH17" s="4">
        <f t="shared" si="3"/>
        <v>45380.71065989849</v>
      </c>
      <c r="AI17" s="4" t="str">
        <f t="shared" si="3"/>
        <v>N.A.</v>
      </c>
      <c r="AJ17" s="4" t="str">
        <f t="shared" si="3"/>
        <v>N.A.</v>
      </c>
      <c r="AK17" s="4">
        <f t="shared" si="3"/>
        <v>25112</v>
      </c>
      <c r="AL17" s="4" t="str">
        <f t="shared" si="3"/>
        <v>N.A.</v>
      </c>
      <c r="AM17" s="4">
        <f t="shared" si="3"/>
        <v>14055.813953488372</v>
      </c>
      <c r="AN17" s="4" t="str">
        <f t="shared" si="3"/>
        <v>N.A.</v>
      </c>
      <c r="AO17" s="4" t="str">
        <f t="shared" si="3"/>
        <v>N.A.</v>
      </c>
      <c r="AP17" s="4">
        <f t="shared" si="3"/>
        <v>14967.286307053942</v>
      </c>
      <c r="AQ17" s="4">
        <f t="shared" si="3"/>
        <v>12813.821914538074</v>
      </c>
      <c r="AR17" s="4">
        <f t="shared" si="3"/>
        <v>13294.898034853541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>
        <v>0</v>
      </c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90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2"/>
        <v>90</v>
      </c>
      <c r="AC18" s="4">
        <f>AA18+AB18</f>
        <v>90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>
        <f t="shared" si="3"/>
        <v>0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>
        <f t="shared" si="3"/>
        <v>0</v>
      </c>
      <c r="AR18" s="4">
        <f t="shared" si="3"/>
        <v>0</v>
      </c>
    </row>
    <row r="19" spans="1:44" ht="15.75" customHeight="1" thickBot="1" x14ac:dyDescent="0.3">
      <c r="A19" s="7" t="s">
        <v>16</v>
      </c>
      <c r="B19" s="4">
        <v>9095580.0000000019</v>
      </c>
      <c r="C19" s="4">
        <v>47516099.999999993</v>
      </c>
      <c r="D19" s="4">
        <v>8940000.0000000019</v>
      </c>
      <c r="E19" s="4"/>
      <c r="F19" s="4">
        <v>387000</v>
      </c>
      <c r="G19" s="4">
        <v>3139000</v>
      </c>
      <c r="H19" s="4">
        <v>7183100</v>
      </c>
      <c r="I19" s="4">
        <v>3022000</v>
      </c>
      <c r="J19" s="4"/>
      <c r="K19" s="4"/>
      <c r="L19" s="3">
        <f t="shared" ref="L19:M19" si="4">SUM(L15:L18)</f>
        <v>25605680</v>
      </c>
      <c r="M19" s="3">
        <f t="shared" si="4"/>
        <v>53677099.999999993</v>
      </c>
      <c r="N19" s="4"/>
      <c r="P19" s="7" t="s">
        <v>16</v>
      </c>
      <c r="Q19" s="4">
        <v>1205</v>
      </c>
      <c r="R19" s="4">
        <v>3849</v>
      </c>
      <c r="S19" s="4">
        <v>197</v>
      </c>
      <c r="T19" s="4">
        <v>0</v>
      </c>
      <c r="U19" s="4">
        <v>90</v>
      </c>
      <c r="V19" s="4">
        <v>215</v>
      </c>
      <c r="W19" s="4">
        <v>717</v>
      </c>
      <c r="X19" s="4">
        <v>215</v>
      </c>
      <c r="Y19" s="4">
        <v>0</v>
      </c>
      <c r="Z19" s="4">
        <v>0</v>
      </c>
      <c r="AA19" s="3">
        <f t="shared" si="1"/>
        <v>2209</v>
      </c>
      <c r="AB19" s="3">
        <f t="shared" si="2"/>
        <v>4279</v>
      </c>
      <c r="AC19" s="4"/>
      <c r="AE19" s="7" t="s">
        <v>16</v>
      </c>
      <c r="AF19" s="4">
        <f t="shared" ref="AF19:AQ19" si="5">IFERROR(B19/Q19, "N.A.")</f>
        <v>7548.1991701244833</v>
      </c>
      <c r="AG19" s="4">
        <f t="shared" si="5"/>
        <v>12345.050662509741</v>
      </c>
      <c r="AH19" s="4">
        <f t="shared" si="5"/>
        <v>45380.71065989849</v>
      </c>
      <c r="AI19" s="4" t="str">
        <f t="shared" si="5"/>
        <v>N.A.</v>
      </c>
      <c r="AJ19" s="4">
        <f t="shared" si="5"/>
        <v>4300</v>
      </c>
      <c r="AK19" s="4">
        <f t="shared" si="5"/>
        <v>14600</v>
      </c>
      <c r="AL19" s="4">
        <f t="shared" si="5"/>
        <v>10018.270571827057</v>
      </c>
      <c r="AM19" s="4">
        <f t="shared" si="5"/>
        <v>14055.813953488372</v>
      </c>
      <c r="AN19" s="4" t="str">
        <f t="shared" si="5"/>
        <v>N.A.</v>
      </c>
      <c r="AO19" s="4" t="str">
        <f t="shared" si="5"/>
        <v>N.A.</v>
      </c>
      <c r="AP19" s="4">
        <f t="shared" si="5"/>
        <v>11591.525577184246</v>
      </c>
      <c r="AQ19" s="4">
        <f t="shared" si="5"/>
        <v>12544.309418088336</v>
      </c>
      <c r="AR19" s="4"/>
    </row>
    <row r="20" spans="1:44" ht="15.75" thickBot="1" x14ac:dyDescent="0.3">
      <c r="A20" s="8" t="s">
        <v>0</v>
      </c>
      <c r="B20" s="41">
        <f>B19+C19</f>
        <v>56611679.999999993</v>
      </c>
      <c r="C20" s="42"/>
      <c r="D20" s="41">
        <f>D19+E19</f>
        <v>8940000.0000000019</v>
      </c>
      <c r="E20" s="42"/>
      <c r="F20" s="41">
        <f>F19+G19</f>
        <v>3526000</v>
      </c>
      <c r="G20" s="42"/>
      <c r="H20" s="41">
        <f>H19+I19</f>
        <v>10205100</v>
      </c>
      <c r="I20" s="42"/>
      <c r="J20" s="41">
        <f>J19+K19</f>
        <v>0</v>
      </c>
      <c r="K20" s="42"/>
      <c r="L20" s="5"/>
      <c r="M20" s="2"/>
      <c r="N20" s="1">
        <f>B20+D20+F20+H20+J20</f>
        <v>79282780</v>
      </c>
      <c r="P20" s="8" t="s">
        <v>0</v>
      </c>
      <c r="Q20" s="41">
        <f>Q19+R19</f>
        <v>5054</v>
      </c>
      <c r="R20" s="42"/>
      <c r="S20" s="41">
        <f>S19+T19</f>
        <v>197</v>
      </c>
      <c r="T20" s="42"/>
      <c r="U20" s="41">
        <f>U19+V19</f>
        <v>305</v>
      </c>
      <c r="V20" s="42"/>
      <c r="W20" s="41">
        <f>W19+X19</f>
        <v>932</v>
      </c>
      <c r="X20" s="42"/>
      <c r="Y20" s="41">
        <f>Y19+Z19</f>
        <v>0</v>
      </c>
      <c r="Z20" s="42"/>
      <c r="AA20" s="5"/>
      <c r="AB20" s="2"/>
      <c r="AC20" s="1">
        <f>Q20+S20+U20+W20+Y20</f>
        <v>6488</v>
      </c>
      <c r="AE20" s="8" t="s">
        <v>0</v>
      </c>
      <c r="AF20" s="43">
        <f>IFERROR(B20/Q20,"N.A.")</f>
        <v>11201.361297981795</v>
      </c>
      <c r="AG20" s="44"/>
      <c r="AH20" s="43">
        <f>IFERROR(D20/S20,"N.A.")</f>
        <v>45380.71065989849</v>
      </c>
      <c r="AI20" s="44"/>
      <c r="AJ20" s="43">
        <f>IFERROR(F20/U20,"N.A.")</f>
        <v>11560.655737704918</v>
      </c>
      <c r="AK20" s="44"/>
      <c r="AL20" s="43">
        <f>IFERROR(H20/W20,"N.A.")</f>
        <v>10949.678111587982</v>
      </c>
      <c r="AM20" s="44"/>
      <c r="AN20" s="43" t="str">
        <f>IFERROR(J20/Y20,"N.A.")</f>
        <v>N.A.</v>
      </c>
      <c r="AO20" s="44"/>
      <c r="AP20" s="5"/>
      <c r="AQ20" s="2"/>
      <c r="AR20" s="4">
        <f>IFERROR(N20/AC20, "N.A.")</f>
        <v>12219.910604192355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0</v>
      </c>
      <c r="C27" s="4"/>
      <c r="D27" s="4"/>
      <c r="E27" s="4"/>
      <c r="F27" s="4"/>
      <c r="G27" s="4"/>
      <c r="H27" s="4">
        <v>2902500</v>
      </c>
      <c r="I27" s="4"/>
      <c r="J27" s="4"/>
      <c r="K27" s="4"/>
      <c r="L27" s="3">
        <f t="shared" ref="L27:M31" si="6">B27+D27+F27+H27+J27</f>
        <v>2902500</v>
      </c>
      <c r="M27" s="3">
        <f t="shared" si="6"/>
        <v>0</v>
      </c>
      <c r="N27" s="4">
        <f>L27+M27</f>
        <v>2902500</v>
      </c>
      <c r="P27" s="6" t="s">
        <v>12</v>
      </c>
      <c r="Q27" s="4">
        <v>48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419</v>
      </c>
      <c r="X27" s="4">
        <v>0</v>
      </c>
      <c r="Y27" s="4">
        <v>0</v>
      </c>
      <c r="Z27" s="4">
        <v>0</v>
      </c>
      <c r="AA27" s="3">
        <f t="shared" ref="AA27:AB31" si="7">Q27+S27+U27+W27+Y27</f>
        <v>467</v>
      </c>
      <c r="AB27" s="3">
        <f t="shared" si="7"/>
        <v>0</v>
      </c>
      <c r="AC27" s="4">
        <f>AA27+AB27</f>
        <v>467</v>
      </c>
      <c r="AE27" s="6" t="s">
        <v>12</v>
      </c>
      <c r="AF27" s="4">
        <f t="shared" ref="AF27:AR30" si="8">IFERROR(B27/Q27, "N.A.")</f>
        <v>0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>
        <f t="shared" si="8"/>
        <v>6927.2076372315032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6215.203426124197</v>
      </c>
      <c r="AQ27" s="4" t="str">
        <f t="shared" si="8"/>
        <v>N.A.</v>
      </c>
      <c r="AR27" s="4">
        <f t="shared" si="8"/>
        <v>6215.203426124197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2514800</v>
      </c>
      <c r="C29" s="4">
        <v>16006100.000000002</v>
      </c>
      <c r="D29" s="4">
        <v>0</v>
      </c>
      <c r="E29" s="4"/>
      <c r="F29" s="4"/>
      <c r="G29" s="4"/>
      <c r="H29" s="4"/>
      <c r="I29" s="4">
        <v>2322000</v>
      </c>
      <c r="J29" s="4"/>
      <c r="K29" s="4"/>
      <c r="L29" s="3">
        <f t="shared" si="6"/>
        <v>2514800</v>
      </c>
      <c r="M29" s="3">
        <f t="shared" si="6"/>
        <v>18328100</v>
      </c>
      <c r="N29" s="4">
        <f>L29+M29</f>
        <v>20842900</v>
      </c>
      <c r="P29" s="6" t="s">
        <v>14</v>
      </c>
      <c r="Q29" s="4">
        <v>322</v>
      </c>
      <c r="R29" s="4">
        <v>1709</v>
      </c>
      <c r="S29" s="4">
        <v>48</v>
      </c>
      <c r="T29" s="4">
        <v>0</v>
      </c>
      <c r="U29" s="4">
        <v>0</v>
      </c>
      <c r="V29" s="4">
        <v>0</v>
      </c>
      <c r="W29" s="4">
        <v>0</v>
      </c>
      <c r="X29" s="4">
        <v>180</v>
      </c>
      <c r="Y29" s="4">
        <v>0</v>
      </c>
      <c r="Z29" s="4">
        <v>0</v>
      </c>
      <c r="AA29" s="3">
        <f t="shared" si="7"/>
        <v>370</v>
      </c>
      <c r="AB29" s="3">
        <f t="shared" si="7"/>
        <v>1889</v>
      </c>
      <c r="AC29" s="4">
        <f>AA29+AB29</f>
        <v>2259</v>
      </c>
      <c r="AE29" s="6" t="s">
        <v>14</v>
      </c>
      <c r="AF29" s="4">
        <f t="shared" si="8"/>
        <v>7809.9378881987577</v>
      </c>
      <c r="AG29" s="4">
        <f t="shared" si="8"/>
        <v>9365.7694558221192</v>
      </c>
      <c r="AH29" s="4">
        <f t="shared" si="8"/>
        <v>0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>
        <f t="shared" si="8"/>
        <v>12900</v>
      </c>
      <c r="AN29" s="4" t="str">
        <f t="shared" si="8"/>
        <v>N.A.</v>
      </c>
      <c r="AO29" s="4" t="str">
        <f t="shared" si="8"/>
        <v>N.A.</v>
      </c>
      <c r="AP29" s="4">
        <f t="shared" si="8"/>
        <v>6796.7567567567567</v>
      </c>
      <c r="AQ29" s="4">
        <f t="shared" si="8"/>
        <v>9702.5410269984113</v>
      </c>
      <c r="AR29" s="4">
        <f t="shared" si="8"/>
        <v>9226.6046923417434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v>2514800</v>
      </c>
      <c r="C31" s="4">
        <v>16006100.000000002</v>
      </c>
      <c r="D31" s="4">
        <v>0</v>
      </c>
      <c r="E31" s="4"/>
      <c r="F31" s="4"/>
      <c r="G31" s="4"/>
      <c r="H31" s="4">
        <v>2902500</v>
      </c>
      <c r="I31" s="4">
        <v>2322000</v>
      </c>
      <c r="J31" s="4"/>
      <c r="K31" s="4"/>
      <c r="L31" s="3">
        <f t="shared" si="6"/>
        <v>5417300</v>
      </c>
      <c r="M31" s="3">
        <f t="shared" si="6"/>
        <v>18328100</v>
      </c>
      <c r="N31" s="4"/>
      <c r="P31" s="7" t="s">
        <v>16</v>
      </c>
      <c r="Q31" s="4">
        <v>370</v>
      </c>
      <c r="R31" s="4">
        <v>1709</v>
      </c>
      <c r="S31" s="4">
        <v>48</v>
      </c>
      <c r="T31" s="4">
        <v>0</v>
      </c>
      <c r="U31" s="4">
        <v>0</v>
      </c>
      <c r="V31" s="4">
        <v>0</v>
      </c>
      <c r="W31" s="4">
        <v>419</v>
      </c>
      <c r="X31" s="4">
        <v>180</v>
      </c>
      <c r="Y31" s="4">
        <v>0</v>
      </c>
      <c r="Z31" s="4">
        <v>0</v>
      </c>
      <c r="AA31" s="3">
        <f t="shared" si="7"/>
        <v>837</v>
      </c>
      <c r="AB31" s="3">
        <f t="shared" si="7"/>
        <v>1889</v>
      </c>
      <c r="AC31" s="4"/>
      <c r="AE31" s="7" t="s">
        <v>16</v>
      </c>
      <c r="AF31" s="4">
        <f t="shared" ref="AF31:AQ31" si="9">IFERROR(B31/Q31, "N.A.")</f>
        <v>6796.7567567567567</v>
      </c>
      <c r="AG31" s="4">
        <f t="shared" si="9"/>
        <v>9365.7694558221192</v>
      </c>
      <c r="AH31" s="4">
        <f t="shared" si="9"/>
        <v>0</v>
      </c>
      <c r="AI31" s="4" t="str">
        <f t="shared" si="9"/>
        <v>N.A.</v>
      </c>
      <c r="AJ31" s="4" t="str">
        <f t="shared" si="9"/>
        <v>N.A.</v>
      </c>
      <c r="AK31" s="4" t="str">
        <f t="shared" si="9"/>
        <v>N.A.</v>
      </c>
      <c r="AL31" s="4">
        <f t="shared" si="9"/>
        <v>6927.2076372315032</v>
      </c>
      <c r="AM31" s="4">
        <f t="shared" si="9"/>
        <v>12900</v>
      </c>
      <c r="AN31" s="4" t="str">
        <f t="shared" si="9"/>
        <v>N.A.</v>
      </c>
      <c r="AO31" s="4" t="str">
        <f t="shared" si="9"/>
        <v>N.A.</v>
      </c>
      <c r="AP31" s="4">
        <f t="shared" si="9"/>
        <v>6472.2819593787335</v>
      </c>
      <c r="AQ31" s="4">
        <f t="shared" si="9"/>
        <v>9702.5410269984113</v>
      </c>
      <c r="AR31" s="4"/>
    </row>
    <row r="32" spans="1:44" ht="15.75" customHeight="1" thickBot="1" x14ac:dyDescent="0.3">
      <c r="A32" s="8" t="s">
        <v>0</v>
      </c>
      <c r="B32" s="41">
        <f>B31+C31</f>
        <v>18520900</v>
      </c>
      <c r="C32" s="42"/>
      <c r="D32" s="41">
        <f>D31+E31</f>
        <v>0</v>
      </c>
      <c r="E32" s="42"/>
      <c r="F32" s="41">
        <f>F31+G31</f>
        <v>0</v>
      </c>
      <c r="G32" s="42"/>
      <c r="H32" s="41">
        <f>H31+I31</f>
        <v>5224500</v>
      </c>
      <c r="I32" s="42"/>
      <c r="J32" s="41">
        <f>J31+K31</f>
        <v>0</v>
      </c>
      <c r="K32" s="42"/>
      <c r="L32" s="5"/>
      <c r="M32" s="2"/>
      <c r="N32" s="1">
        <f>B32+D32+F32+H32+J32</f>
        <v>23745400</v>
      </c>
      <c r="P32" s="8" t="s">
        <v>0</v>
      </c>
      <c r="Q32" s="41">
        <f>Q31+R31</f>
        <v>2079</v>
      </c>
      <c r="R32" s="42"/>
      <c r="S32" s="41">
        <f>S31+T31</f>
        <v>48</v>
      </c>
      <c r="T32" s="42"/>
      <c r="U32" s="41">
        <f>U31+V31</f>
        <v>0</v>
      </c>
      <c r="V32" s="42"/>
      <c r="W32" s="41">
        <f>W31+X31</f>
        <v>599</v>
      </c>
      <c r="X32" s="42"/>
      <c r="Y32" s="41">
        <f>Y31+Z31</f>
        <v>0</v>
      </c>
      <c r="Z32" s="42"/>
      <c r="AA32" s="5"/>
      <c r="AB32" s="2"/>
      <c r="AC32" s="1">
        <f>Q32+S32+U32+W32+Y32</f>
        <v>2726</v>
      </c>
      <c r="AE32" s="8" t="s">
        <v>0</v>
      </c>
      <c r="AF32" s="43">
        <f>IFERROR(B32/Q32,"N.A.")</f>
        <v>8908.561808561808</v>
      </c>
      <c r="AG32" s="44"/>
      <c r="AH32" s="43">
        <f>IFERROR(D32/S32,"N.A.")</f>
        <v>0</v>
      </c>
      <c r="AI32" s="44"/>
      <c r="AJ32" s="43" t="str">
        <f>IFERROR(F32/U32,"N.A.")</f>
        <v>N.A.</v>
      </c>
      <c r="AK32" s="44"/>
      <c r="AL32" s="43">
        <f>IFERROR(H32/W32,"N.A.")</f>
        <v>8722.0367278798003</v>
      </c>
      <c r="AM32" s="44"/>
      <c r="AN32" s="43" t="str">
        <f>IFERROR(J32/Y32,"N.A.")</f>
        <v>N.A.</v>
      </c>
      <c r="AO32" s="44"/>
      <c r="AP32" s="5"/>
      <c r="AQ32" s="2"/>
      <c r="AR32" s="4">
        <f>IFERROR(N32/AC32, "N.A.")</f>
        <v>8710.7116654438742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0</v>
      </c>
      <c r="C39" s="4"/>
      <c r="D39" s="4"/>
      <c r="E39" s="4"/>
      <c r="F39" s="4">
        <v>387000</v>
      </c>
      <c r="G39" s="4"/>
      <c r="H39" s="4">
        <v>4280600</v>
      </c>
      <c r="I39" s="4"/>
      <c r="J39" s="4"/>
      <c r="K39" s="4"/>
      <c r="L39" s="3">
        <f t="shared" ref="L39:M43" si="10">B39+D39+F39+H39+J39</f>
        <v>4667600</v>
      </c>
      <c r="M39" s="3">
        <f t="shared" si="10"/>
        <v>0</v>
      </c>
      <c r="N39" s="4">
        <f>L39+M39</f>
        <v>4667600</v>
      </c>
      <c r="P39" s="6" t="s">
        <v>12</v>
      </c>
      <c r="Q39" s="4">
        <v>149</v>
      </c>
      <c r="R39" s="4">
        <v>0</v>
      </c>
      <c r="S39" s="4">
        <v>0</v>
      </c>
      <c r="T39" s="4">
        <v>0</v>
      </c>
      <c r="U39" s="4">
        <v>90</v>
      </c>
      <c r="V39" s="4">
        <v>0</v>
      </c>
      <c r="W39" s="4">
        <v>298</v>
      </c>
      <c r="X39" s="4">
        <v>0</v>
      </c>
      <c r="Y39" s="4">
        <v>0</v>
      </c>
      <c r="Z39" s="4">
        <v>0</v>
      </c>
      <c r="AA39" s="3">
        <f t="shared" ref="AA39:AB43" si="11">Q39+S39+U39+W39+Y39</f>
        <v>537</v>
      </c>
      <c r="AB39" s="3">
        <f t="shared" si="11"/>
        <v>0</v>
      </c>
      <c r="AC39" s="4">
        <f>AA39+AB39</f>
        <v>537</v>
      </c>
      <c r="AE39" s="6" t="s">
        <v>12</v>
      </c>
      <c r="AF39" s="4">
        <f t="shared" ref="AF39:AR42" si="12">IFERROR(B39/Q39, "N.A.")</f>
        <v>0</v>
      </c>
      <c r="AG39" s="4" t="str">
        <f t="shared" si="12"/>
        <v>N.A.</v>
      </c>
      <c r="AH39" s="4" t="str">
        <f t="shared" si="12"/>
        <v>N.A.</v>
      </c>
      <c r="AI39" s="4" t="str">
        <f t="shared" si="12"/>
        <v>N.A.</v>
      </c>
      <c r="AJ39" s="4">
        <f t="shared" si="12"/>
        <v>4300</v>
      </c>
      <c r="AK39" s="4" t="str">
        <f t="shared" si="12"/>
        <v>N.A.</v>
      </c>
      <c r="AL39" s="4">
        <f t="shared" si="12"/>
        <v>14364.429530201342</v>
      </c>
      <c r="AM39" s="4" t="str">
        <f t="shared" si="12"/>
        <v>N.A.</v>
      </c>
      <c r="AN39" s="4" t="str">
        <f t="shared" si="12"/>
        <v>N.A.</v>
      </c>
      <c r="AO39" s="4" t="str">
        <f t="shared" si="12"/>
        <v>N.A.</v>
      </c>
      <c r="AP39" s="4">
        <f t="shared" si="12"/>
        <v>8691.9925512104292</v>
      </c>
      <c r="AQ39" s="4" t="str">
        <f t="shared" si="12"/>
        <v>N.A.</v>
      </c>
      <c r="AR39" s="4">
        <f t="shared" si="12"/>
        <v>8691.9925512104292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0"/>
        <v>0</v>
      </c>
      <c r="M40" s="3">
        <f t="shared" si="10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1"/>
        <v>0</v>
      </c>
      <c r="AB40" s="3">
        <f t="shared" si="11"/>
        <v>0</v>
      </c>
      <c r="AC40" s="4">
        <f>AA40+AB40</f>
        <v>0</v>
      </c>
      <c r="AE40" s="6" t="s">
        <v>13</v>
      </c>
      <c r="AF40" s="4" t="str">
        <f t="shared" si="12"/>
        <v>N.A.</v>
      </c>
      <c r="AG40" s="4" t="str">
        <f t="shared" si="12"/>
        <v>N.A.</v>
      </c>
      <c r="AH40" s="4" t="str">
        <f t="shared" si="12"/>
        <v>N.A.</v>
      </c>
      <c r="AI40" s="4" t="str">
        <f t="shared" si="12"/>
        <v>N.A.</v>
      </c>
      <c r="AJ40" s="4" t="str">
        <f t="shared" si="12"/>
        <v>N.A.</v>
      </c>
      <c r="AK40" s="4" t="str">
        <f t="shared" si="12"/>
        <v>N.A.</v>
      </c>
      <c r="AL40" s="4" t="str">
        <f t="shared" si="12"/>
        <v>N.A.</v>
      </c>
      <c r="AM40" s="4" t="str">
        <f t="shared" si="12"/>
        <v>N.A.</v>
      </c>
      <c r="AN40" s="4" t="str">
        <f t="shared" si="12"/>
        <v>N.A.</v>
      </c>
      <c r="AO40" s="4" t="str">
        <f t="shared" si="12"/>
        <v>N.A.</v>
      </c>
      <c r="AP40" s="4" t="str">
        <f t="shared" si="12"/>
        <v>N.A.</v>
      </c>
      <c r="AQ40" s="4" t="str">
        <f t="shared" si="12"/>
        <v>N.A.</v>
      </c>
      <c r="AR40" s="4" t="str">
        <f t="shared" si="12"/>
        <v>N.A.</v>
      </c>
    </row>
    <row r="41" spans="1:44" ht="15.75" customHeight="1" thickBot="1" x14ac:dyDescent="0.3">
      <c r="A41" s="6" t="s">
        <v>14</v>
      </c>
      <c r="B41" s="4">
        <v>6580780</v>
      </c>
      <c r="C41" s="4">
        <v>31510000.000000004</v>
      </c>
      <c r="D41" s="4">
        <v>8940000</v>
      </c>
      <c r="E41" s="4"/>
      <c r="F41" s="4"/>
      <c r="G41" s="4">
        <v>3139000</v>
      </c>
      <c r="H41" s="4"/>
      <c r="I41" s="4">
        <v>700000</v>
      </c>
      <c r="J41" s="4"/>
      <c r="K41" s="4"/>
      <c r="L41" s="3">
        <f t="shared" si="10"/>
        <v>15520780</v>
      </c>
      <c r="M41" s="3">
        <f t="shared" si="10"/>
        <v>35349000</v>
      </c>
      <c r="N41" s="4">
        <f>L41+M41</f>
        <v>50869780</v>
      </c>
      <c r="P41" s="6" t="s">
        <v>14</v>
      </c>
      <c r="Q41" s="4">
        <v>686</v>
      </c>
      <c r="R41" s="4">
        <v>2140</v>
      </c>
      <c r="S41" s="4">
        <v>149</v>
      </c>
      <c r="T41" s="4">
        <v>0</v>
      </c>
      <c r="U41" s="4">
        <v>0</v>
      </c>
      <c r="V41" s="4">
        <v>125</v>
      </c>
      <c r="W41" s="4">
        <v>0</v>
      </c>
      <c r="X41" s="4">
        <v>35</v>
      </c>
      <c r="Y41" s="4">
        <v>0</v>
      </c>
      <c r="Z41" s="4">
        <v>0</v>
      </c>
      <c r="AA41" s="3">
        <f t="shared" si="11"/>
        <v>835</v>
      </c>
      <c r="AB41" s="3">
        <f t="shared" si="11"/>
        <v>2300</v>
      </c>
      <c r="AC41" s="4">
        <f>AA41+AB41</f>
        <v>3135</v>
      </c>
      <c r="AE41" s="6" t="s">
        <v>14</v>
      </c>
      <c r="AF41" s="4">
        <f t="shared" si="12"/>
        <v>9592.9737609329441</v>
      </c>
      <c r="AG41" s="4">
        <f t="shared" si="12"/>
        <v>14724.299065420562</v>
      </c>
      <c r="AH41" s="4">
        <f t="shared" si="12"/>
        <v>60000</v>
      </c>
      <c r="AI41" s="4" t="str">
        <f t="shared" si="12"/>
        <v>N.A.</v>
      </c>
      <c r="AJ41" s="4" t="str">
        <f t="shared" si="12"/>
        <v>N.A.</v>
      </c>
      <c r="AK41" s="4">
        <f t="shared" si="12"/>
        <v>25112</v>
      </c>
      <c r="AL41" s="4" t="str">
        <f t="shared" si="12"/>
        <v>N.A.</v>
      </c>
      <c r="AM41" s="4">
        <f t="shared" si="12"/>
        <v>20000</v>
      </c>
      <c r="AN41" s="4" t="str">
        <f t="shared" si="12"/>
        <v>N.A.</v>
      </c>
      <c r="AO41" s="4" t="str">
        <f t="shared" si="12"/>
        <v>N.A.</v>
      </c>
      <c r="AP41" s="4">
        <f t="shared" si="12"/>
        <v>18587.760479041917</v>
      </c>
      <c r="AQ41" s="4">
        <f t="shared" si="12"/>
        <v>15369.130434782608</v>
      </c>
      <c r="AR41" s="4">
        <f t="shared" si="12"/>
        <v>16226.405103668261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>
        <v>0</v>
      </c>
      <c r="H42" s="4"/>
      <c r="I42" s="4"/>
      <c r="J42" s="4"/>
      <c r="K42" s="4"/>
      <c r="L42" s="3">
        <f t="shared" si="10"/>
        <v>0</v>
      </c>
      <c r="M42" s="3">
        <f t="shared" si="10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90</v>
      </c>
      <c r="W42" s="4">
        <v>0</v>
      </c>
      <c r="X42" s="4">
        <v>0</v>
      </c>
      <c r="Y42" s="4">
        <v>0</v>
      </c>
      <c r="Z42" s="4">
        <v>0</v>
      </c>
      <c r="AA42" s="3">
        <f t="shared" si="11"/>
        <v>0</v>
      </c>
      <c r="AB42" s="3">
        <f t="shared" si="11"/>
        <v>90</v>
      </c>
      <c r="AC42" s="4">
        <f>AA42+AB42</f>
        <v>90</v>
      </c>
      <c r="AE42" s="6" t="s">
        <v>15</v>
      </c>
      <c r="AF42" s="4" t="str">
        <f t="shared" si="12"/>
        <v>N.A.</v>
      </c>
      <c r="AG42" s="4" t="str">
        <f t="shared" si="12"/>
        <v>N.A.</v>
      </c>
      <c r="AH42" s="4" t="str">
        <f t="shared" si="12"/>
        <v>N.A.</v>
      </c>
      <c r="AI42" s="4" t="str">
        <f t="shared" si="12"/>
        <v>N.A.</v>
      </c>
      <c r="AJ42" s="4" t="str">
        <f t="shared" si="12"/>
        <v>N.A.</v>
      </c>
      <c r="AK42" s="4">
        <f t="shared" si="12"/>
        <v>0</v>
      </c>
      <c r="AL42" s="4" t="str">
        <f t="shared" si="12"/>
        <v>N.A.</v>
      </c>
      <c r="AM42" s="4" t="str">
        <f t="shared" si="12"/>
        <v>N.A.</v>
      </c>
      <c r="AN42" s="4" t="str">
        <f t="shared" si="12"/>
        <v>N.A.</v>
      </c>
      <c r="AO42" s="4" t="str">
        <f t="shared" si="12"/>
        <v>N.A.</v>
      </c>
      <c r="AP42" s="4" t="str">
        <f t="shared" si="12"/>
        <v>N.A.</v>
      </c>
      <c r="AQ42" s="4">
        <f t="shared" si="12"/>
        <v>0</v>
      </c>
      <c r="AR42" s="4">
        <f t="shared" si="12"/>
        <v>0</v>
      </c>
    </row>
    <row r="43" spans="1:44" ht="15.75" customHeight="1" thickBot="1" x14ac:dyDescent="0.3">
      <c r="A43" s="7" t="s">
        <v>16</v>
      </c>
      <c r="B43" s="4">
        <v>6580780</v>
      </c>
      <c r="C43" s="4">
        <v>31510000.000000004</v>
      </c>
      <c r="D43" s="4">
        <v>8940000</v>
      </c>
      <c r="E43" s="4"/>
      <c r="F43" s="4">
        <v>387000</v>
      </c>
      <c r="G43" s="4">
        <v>3139000</v>
      </c>
      <c r="H43" s="4">
        <v>4280600</v>
      </c>
      <c r="I43" s="4">
        <v>700000</v>
      </c>
      <c r="J43" s="4"/>
      <c r="K43" s="4"/>
      <c r="L43" s="3">
        <f t="shared" si="10"/>
        <v>20188380</v>
      </c>
      <c r="M43" s="3">
        <f t="shared" si="10"/>
        <v>35349000</v>
      </c>
      <c r="N43" s="4"/>
      <c r="P43" s="7" t="s">
        <v>16</v>
      </c>
      <c r="Q43" s="4">
        <v>835</v>
      </c>
      <c r="R43" s="4">
        <v>2140</v>
      </c>
      <c r="S43" s="4">
        <v>149</v>
      </c>
      <c r="T43" s="4">
        <v>0</v>
      </c>
      <c r="U43" s="4">
        <v>90</v>
      </c>
      <c r="V43" s="4">
        <v>215</v>
      </c>
      <c r="W43" s="4">
        <v>298</v>
      </c>
      <c r="X43" s="4">
        <v>35</v>
      </c>
      <c r="Y43" s="4">
        <v>0</v>
      </c>
      <c r="Z43" s="4">
        <v>0</v>
      </c>
      <c r="AA43" s="3">
        <f t="shared" si="11"/>
        <v>1372</v>
      </c>
      <c r="AB43" s="3">
        <f t="shared" si="11"/>
        <v>2390</v>
      </c>
      <c r="AC43" s="4"/>
      <c r="AE43" s="7" t="s">
        <v>16</v>
      </c>
      <c r="AF43" s="4">
        <f t="shared" ref="AF43:AQ43" si="13">IFERROR(B43/Q43, "N.A.")</f>
        <v>7881.1736526946106</v>
      </c>
      <c r="AG43" s="4">
        <f t="shared" si="13"/>
        <v>14724.299065420562</v>
      </c>
      <c r="AH43" s="4">
        <f t="shared" si="13"/>
        <v>60000</v>
      </c>
      <c r="AI43" s="4" t="str">
        <f t="shared" si="13"/>
        <v>N.A.</v>
      </c>
      <c r="AJ43" s="4">
        <f t="shared" si="13"/>
        <v>4300</v>
      </c>
      <c r="AK43" s="4">
        <f t="shared" si="13"/>
        <v>14600</v>
      </c>
      <c r="AL43" s="4">
        <f t="shared" si="13"/>
        <v>14364.429530201342</v>
      </c>
      <c r="AM43" s="4">
        <f t="shared" si="13"/>
        <v>20000</v>
      </c>
      <c r="AN43" s="4" t="str">
        <f t="shared" si="13"/>
        <v>N.A.</v>
      </c>
      <c r="AO43" s="4" t="str">
        <f t="shared" si="13"/>
        <v>N.A.</v>
      </c>
      <c r="AP43" s="4">
        <f t="shared" si="13"/>
        <v>14714.562682215743</v>
      </c>
      <c r="AQ43" s="4">
        <f t="shared" si="13"/>
        <v>14790.376569037657</v>
      </c>
      <c r="AR43" s="4"/>
    </row>
    <row r="44" spans="1:44" ht="15.75" thickBot="1" x14ac:dyDescent="0.3">
      <c r="A44" s="8" t="s">
        <v>0</v>
      </c>
      <c r="B44" s="41">
        <f>B43+C43</f>
        <v>38090780</v>
      </c>
      <c r="C44" s="42"/>
      <c r="D44" s="41">
        <f>D43+E43</f>
        <v>8940000</v>
      </c>
      <c r="E44" s="42"/>
      <c r="F44" s="41">
        <f>F43+G43</f>
        <v>3526000</v>
      </c>
      <c r="G44" s="42"/>
      <c r="H44" s="41">
        <f>H43+I43</f>
        <v>4980600</v>
      </c>
      <c r="I44" s="42"/>
      <c r="J44" s="41">
        <f>J43+K43</f>
        <v>0</v>
      </c>
      <c r="K44" s="42"/>
      <c r="L44" s="5"/>
      <c r="M44" s="2"/>
      <c r="N44" s="1">
        <f>B44+D44+F44+H44+J44</f>
        <v>55537380</v>
      </c>
      <c r="P44" s="8" t="s">
        <v>0</v>
      </c>
      <c r="Q44" s="41">
        <f>Q43+R43</f>
        <v>2975</v>
      </c>
      <c r="R44" s="42"/>
      <c r="S44" s="41">
        <f>S43+T43</f>
        <v>149</v>
      </c>
      <c r="T44" s="42"/>
      <c r="U44" s="41">
        <f>U43+V43</f>
        <v>305</v>
      </c>
      <c r="V44" s="42"/>
      <c r="W44" s="41">
        <f>W43+X43</f>
        <v>333</v>
      </c>
      <c r="X44" s="42"/>
      <c r="Y44" s="41">
        <f>Y43+Z43</f>
        <v>0</v>
      </c>
      <c r="Z44" s="42"/>
      <c r="AA44" s="5"/>
      <c r="AB44" s="2"/>
      <c r="AC44" s="1">
        <f>Q44+S44+U44+W44+Y44</f>
        <v>3762</v>
      </c>
      <c r="AE44" s="8" t="s">
        <v>0</v>
      </c>
      <c r="AF44" s="43">
        <f>IFERROR(B44/Q44,"N.A.")</f>
        <v>12803.623529411765</v>
      </c>
      <c r="AG44" s="44"/>
      <c r="AH44" s="43">
        <f>IFERROR(D44/S44,"N.A.")</f>
        <v>60000</v>
      </c>
      <c r="AI44" s="44"/>
      <c r="AJ44" s="43">
        <f>IFERROR(F44/U44,"N.A.")</f>
        <v>11560.655737704918</v>
      </c>
      <c r="AK44" s="44"/>
      <c r="AL44" s="43">
        <f>IFERROR(H44/W44,"N.A.")</f>
        <v>14956.756756756757</v>
      </c>
      <c r="AM44" s="44"/>
      <c r="AN44" s="43" t="str">
        <f>IFERROR(J44/Y44,"N.A.")</f>
        <v>N.A.</v>
      </c>
      <c r="AO44" s="44"/>
      <c r="AP44" s="5"/>
      <c r="AQ44" s="2"/>
      <c r="AR44" s="4">
        <f>IFERROR(N44/AC44, "N.A.")</f>
        <v>14762.727272727272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8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483946744.00000036</v>
      </c>
      <c r="C15" s="4"/>
      <c r="D15" s="4">
        <v>116794740</v>
      </c>
      <c r="E15" s="4"/>
      <c r="F15" s="4">
        <v>307418286</v>
      </c>
      <c r="G15" s="4"/>
      <c r="H15" s="4">
        <v>753267189.9999994</v>
      </c>
      <c r="I15" s="4"/>
      <c r="J15" s="4">
        <v>0</v>
      </c>
      <c r="K15" s="4"/>
      <c r="L15" s="3">
        <f t="shared" ref="L15:M18" si="0">B15+D15+F15+H15+J15</f>
        <v>1661426959.9999998</v>
      </c>
      <c r="M15" s="3">
        <f t="shared" si="0"/>
        <v>0</v>
      </c>
      <c r="N15" s="4">
        <f>L15+M15</f>
        <v>1661426959.9999998</v>
      </c>
      <c r="P15" s="6" t="s">
        <v>12</v>
      </c>
      <c r="Q15" s="4">
        <v>63914</v>
      </c>
      <c r="R15" s="4">
        <v>0</v>
      </c>
      <c r="S15" s="4">
        <v>15548</v>
      </c>
      <c r="T15" s="4">
        <v>0</v>
      </c>
      <c r="U15" s="4">
        <v>23291</v>
      </c>
      <c r="V15" s="4">
        <v>0</v>
      </c>
      <c r="W15" s="4">
        <v>114772</v>
      </c>
      <c r="X15" s="4">
        <v>0</v>
      </c>
      <c r="Y15" s="4">
        <v>9948</v>
      </c>
      <c r="Z15" s="4">
        <v>0</v>
      </c>
      <c r="AA15" s="3">
        <f t="shared" ref="AA15:AB19" si="1">Q15+S15+U15+W15+Y15</f>
        <v>227473</v>
      </c>
      <c r="AB15" s="3">
        <f t="shared" si="1"/>
        <v>0</v>
      </c>
      <c r="AC15" s="4">
        <f>AA15+AB15</f>
        <v>227473</v>
      </c>
      <c r="AE15" s="6" t="s">
        <v>12</v>
      </c>
      <c r="AF15" s="4">
        <f t="shared" ref="AF15:AR18" si="2">IFERROR(B15/Q15, "N.A.")</f>
        <v>7571.8425384109951</v>
      </c>
      <c r="AG15" s="4" t="str">
        <f t="shared" si="2"/>
        <v>N.A.</v>
      </c>
      <c r="AH15" s="4">
        <f t="shared" si="2"/>
        <v>7511.8819140725491</v>
      </c>
      <c r="AI15" s="4" t="str">
        <f t="shared" si="2"/>
        <v>N.A.</v>
      </c>
      <c r="AJ15" s="4">
        <f t="shared" si="2"/>
        <v>13199.016186509811</v>
      </c>
      <c r="AK15" s="4" t="str">
        <f t="shared" si="2"/>
        <v>N.A.</v>
      </c>
      <c r="AL15" s="4">
        <f t="shared" si="2"/>
        <v>6563.1616596382337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7303.8424780083778</v>
      </c>
      <c r="AQ15" s="4" t="str">
        <f t="shared" si="2"/>
        <v>N.A.</v>
      </c>
      <c r="AR15" s="4">
        <f t="shared" si="2"/>
        <v>7303.8424780083778</v>
      </c>
    </row>
    <row r="16" spans="1:44" ht="15.75" customHeight="1" thickBot="1" x14ac:dyDescent="0.3">
      <c r="A16" s="6" t="s">
        <v>13</v>
      </c>
      <c r="B16" s="4">
        <v>163606939.00000003</v>
      </c>
      <c r="C16" s="4">
        <v>17448940</v>
      </c>
      <c r="D16" s="4">
        <v>430000</v>
      </c>
      <c r="E16" s="4"/>
      <c r="F16" s="4"/>
      <c r="G16" s="4"/>
      <c r="H16" s="4"/>
      <c r="I16" s="4"/>
      <c r="J16" s="4"/>
      <c r="K16" s="4"/>
      <c r="L16" s="3">
        <f t="shared" si="0"/>
        <v>164036939.00000003</v>
      </c>
      <c r="M16" s="3">
        <f t="shared" si="0"/>
        <v>17448940</v>
      </c>
      <c r="N16" s="4">
        <f>L16+M16</f>
        <v>181485879.00000003</v>
      </c>
      <c r="P16" s="6" t="s">
        <v>13</v>
      </c>
      <c r="Q16" s="4">
        <v>29155</v>
      </c>
      <c r="R16" s="4">
        <v>1514</v>
      </c>
      <c r="S16" s="4">
        <v>200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29355</v>
      </c>
      <c r="AB16" s="3">
        <f t="shared" si="1"/>
        <v>1514</v>
      </c>
      <c r="AC16" s="4">
        <f>AA16+AB16</f>
        <v>30869</v>
      </c>
      <c r="AE16" s="6" t="s">
        <v>13</v>
      </c>
      <c r="AF16" s="4">
        <f t="shared" si="2"/>
        <v>5611.6254158806387</v>
      </c>
      <c r="AG16" s="4">
        <f t="shared" si="2"/>
        <v>11525.059445178336</v>
      </c>
      <c r="AH16" s="4">
        <f t="shared" si="2"/>
        <v>2150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5588.0408448305243</v>
      </c>
      <c r="AQ16" s="4">
        <f t="shared" si="2"/>
        <v>11525.059445178336</v>
      </c>
      <c r="AR16" s="4">
        <f t="shared" si="2"/>
        <v>5879.2276717742725</v>
      </c>
    </row>
    <row r="17" spans="1:44" ht="15.75" customHeight="1" thickBot="1" x14ac:dyDescent="0.3">
      <c r="A17" s="6" t="s">
        <v>14</v>
      </c>
      <c r="B17" s="4">
        <v>866379474</v>
      </c>
      <c r="C17" s="4">
        <v>4554779519.9999933</v>
      </c>
      <c r="D17" s="4">
        <v>200150400</v>
      </c>
      <c r="E17" s="4">
        <v>88027619.999999985</v>
      </c>
      <c r="F17" s="4"/>
      <c r="G17" s="4">
        <v>308317610</v>
      </c>
      <c r="H17" s="4"/>
      <c r="I17" s="4">
        <v>214097527.99999997</v>
      </c>
      <c r="J17" s="4">
        <v>0</v>
      </c>
      <c r="K17" s="4"/>
      <c r="L17" s="3">
        <f t="shared" si="0"/>
        <v>1066529874</v>
      </c>
      <c r="M17" s="3">
        <f t="shared" si="0"/>
        <v>5165222277.9999933</v>
      </c>
      <c r="N17" s="4">
        <f>L17+M17</f>
        <v>6231752151.9999933</v>
      </c>
      <c r="P17" s="6" t="s">
        <v>14</v>
      </c>
      <c r="Q17" s="4">
        <v>107980</v>
      </c>
      <c r="R17" s="4">
        <v>497299</v>
      </c>
      <c r="S17" s="4">
        <v>18978</v>
      </c>
      <c r="T17" s="4">
        <v>6894</v>
      </c>
      <c r="U17" s="4">
        <v>0</v>
      </c>
      <c r="V17" s="4">
        <v>20429</v>
      </c>
      <c r="W17" s="4">
        <v>0</v>
      </c>
      <c r="X17" s="4">
        <v>26236</v>
      </c>
      <c r="Y17" s="4">
        <v>5218</v>
      </c>
      <c r="Z17" s="4">
        <v>0</v>
      </c>
      <c r="AA17" s="3">
        <f t="shared" si="1"/>
        <v>132176</v>
      </c>
      <c r="AB17" s="3">
        <f t="shared" si="1"/>
        <v>550858</v>
      </c>
      <c r="AC17" s="4">
        <f>AA17+AB17</f>
        <v>683034</v>
      </c>
      <c r="AE17" s="6" t="s">
        <v>14</v>
      </c>
      <c r="AF17" s="4">
        <f t="shared" si="2"/>
        <v>8023.5180033339511</v>
      </c>
      <c r="AG17" s="4">
        <f t="shared" si="2"/>
        <v>9159.0361533001142</v>
      </c>
      <c r="AH17" s="4">
        <f t="shared" si="2"/>
        <v>10546.443250079039</v>
      </c>
      <c r="AI17" s="4">
        <f t="shared" si="2"/>
        <v>12768.729329852044</v>
      </c>
      <c r="AJ17" s="4" t="str">
        <f t="shared" si="2"/>
        <v>N.A.</v>
      </c>
      <c r="AK17" s="4">
        <f t="shared" si="2"/>
        <v>15092.15380096921</v>
      </c>
      <c r="AL17" s="4" t="str">
        <f t="shared" si="2"/>
        <v>N.A.</v>
      </c>
      <c r="AM17" s="4">
        <f t="shared" si="2"/>
        <v>8160.4485439853624</v>
      </c>
      <c r="AN17" s="4">
        <f t="shared" si="2"/>
        <v>0</v>
      </c>
      <c r="AO17" s="4" t="str">
        <f t="shared" si="2"/>
        <v>N.A.</v>
      </c>
      <c r="AP17" s="4">
        <f t="shared" si="2"/>
        <v>8069.0130886091274</v>
      </c>
      <c r="AQ17" s="4">
        <f t="shared" si="2"/>
        <v>9376.6856031862899</v>
      </c>
      <c r="AR17" s="4">
        <f t="shared" si="2"/>
        <v>9123.6338923098901</v>
      </c>
    </row>
    <row r="18" spans="1:44" ht="15.75" customHeight="1" thickBot="1" x14ac:dyDescent="0.3">
      <c r="A18" s="6" t="s">
        <v>15</v>
      </c>
      <c r="B18" s="4">
        <v>26470326.999999996</v>
      </c>
      <c r="C18" s="4">
        <v>6583020</v>
      </c>
      <c r="D18" s="4">
        <v>9000080</v>
      </c>
      <c r="E18" s="4">
        <v>405060</v>
      </c>
      <c r="F18" s="4"/>
      <c r="G18" s="4">
        <v>8585347</v>
      </c>
      <c r="H18" s="4">
        <v>20223650.000000004</v>
      </c>
      <c r="I18" s="4"/>
      <c r="J18" s="4">
        <v>0</v>
      </c>
      <c r="K18" s="4"/>
      <c r="L18" s="3">
        <f t="shared" si="0"/>
        <v>55694057</v>
      </c>
      <c r="M18" s="3">
        <f t="shared" si="0"/>
        <v>15573427</v>
      </c>
      <c r="N18" s="4">
        <f>L18+M18</f>
        <v>71267484</v>
      </c>
      <c r="P18" s="6" t="s">
        <v>15</v>
      </c>
      <c r="Q18" s="4">
        <v>5456</v>
      </c>
      <c r="R18" s="4">
        <v>1962</v>
      </c>
      <c r="S18" s="4">
        <v>1828</v>
      </c>
      <c r="T18" s="4">
        <v>157</v>
      </c>
      <c r="U18" s="4">
        <v>0</v>
      </c>
      <c r="V18" s="4">
        <v>2391</v>
      </c>
      <c r="W18" s="4">
        <v>14431</v>
      </c>
      <c r="X18" s="4">
        <v>0</v>
      </c>
      <c r="Y18" s="4">
        <v>3963</v>
      </c>
      <c r="Z18" s="4">
        <v>0</v>
      </c>
      <c r="AA18" s="3">
        <f t="shared" si="1"/>
        <v>25678</v>
      </c>
      <c r="AB18" s="3">
        <f t="shared" si="1"/>
        <v>4510</v>
      </c>
      <c r="AC18" s="4">
        <f>AA18+AB18</f>
        <v>30188</v>
      </c>
      <c r="AE18" s="6" t="s">
        <v>15</v>
      </c>
      <c r="AF18" s="4">
        <f t="shared" si="2"/>
        <v>4851.5995234604097</v>
      </c>
      <c r="AG18" s="4">
        <f t="shared" si="2"/>
        <v>3355.2599388379203</v>
      </c>
      <c r="AH18" s="4">
        <f t="shared" si="2"/>
        <v>4923.4573304157548</v>
      </c>
      <c r="AI18" s="4">
        <f t="shared" si="2"/>
        <v>2580</v>
      </c>
      <c r="AJ18" s="4" t="str">
        <f t="shared" si="2"/>
        <v>N.A.</v>
      </c>
      <c r="AK18" s="4">
        <f t="shared" si="2"/>
        <v>3590.6930154746969</v>
      </c>
      <c r="AL18" s="4">
        <f t="shared" si="2"/>
        <v>1401.4032291594488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2168.9406106394581</v>
      </c>
      <c r="AQ18" s="4">
        <f t="shared" si="2"/>
        <v>3453.0880266075387</v>
      </c>
      <c r="AR18" s="4">
        <f t="shared" si="2"/>
        <v>2360.7885252418178</v>
      </c>
    </row>
    <row r="19" spans="1:44" ht="15.75" customHeight="1" thickBot="1" x14ac:dyDescent="0.3">
      <c r="A19" s="7" t="s">
        <v>16</v>
      </c>
      <c r="B19" s="4">
        <v>1540403483.9999986</v>
      </c>
      <c r="C19" s="4">
        <v>4578811480.0000076</v>
      </c>
      <c r="D19" s="4">
        <v>326375219.99999988</v>
      </c>
      <c r="E19" s="4">
        <v>88432680</v>
      </c>
      <c r="F19" s="4">
        <v>307418286</v>
      </c>
      <c r="G19" s="4">
        <v>316902956.99999994</v>
      </c>
      <c r="H19" s="4">
        <v>773490840.00000036</v>
      </c>
      <c r="I19" s="4">
        <v>214097527.99999997</v>
      </c>
      <c r="J19" s="4">
        <v>0</v>
      </c>
      <c r="K19" s="4"/>
      <c r="L19" s="3">
        <f t="shared" ref="L19:M19" si="3">SUM(L15:L18)</f>
        <v>2947687830</v>
      </c>
      <c r="M19" s="3">
        <f t="shared" si="3"/>
        <v>5198244644.9999933</v>
      </c>
      <c r="N19" s="4"/>
      <c r="P19" s="7" t="s">
        <v>16</v>
      </c>
      <c r="Q19" s="4">
        <v>206505</v>
      </c>
      <c r="R19" s="4">
        <v>500775</v>
      </c>
      <c r="S19" s="4">
        <v>36554</v>
      </c>
      <c r="T19" s="4">
        <v>7051</v>
      </c>
      <c r="U19" s="4">
        <v>23291</v>
      </c>
      <c r="V19" s="4">
        <v>22820</v>
      </c>
      <c r="W19" s="4">
        <v>129203</v>
      </c>
      <c r="X19" s="4">
        <v>26236</v>
      </c>
      <c r="Y19" s="4">
        <v>19129</v>
      </c>
      <c r="Z19" s="4">
        <v>0</v>
      </c>
      <c r="AA19" s="3">
        <f t="shared" si="1"/>
        <v>414682</v>
      </c>
      <c r="AB19" s="3">
        <f t="shared" si="1"/>
        <v>556882</v>
      </c>
      <c r="AC19" s="4"/>
      <c r="AE19" s="7" t="s">
        <v>16</v>
      </c>
      <c r="AF19" s="4">
        <f t="shared" ref="AF19:AQ19" si="4">IFERROR(B19/Q19, "N.A.")</f>
        <v>7459.4004212972986</v>
      </c>
      <c r="AG19" s="4">
        <f t="shared" si="4"/>
        <v>9143.450611552109</v>
      </c>
      <c r="AH19" s="4">
        <f t="shared" si="4"/>
        <v>8928.5774470646138</v>
      </c>
      <c r="AI19" s="4">
        <f t="shared" si="4"/>
        <v>12541.863565451709</v>
      </c>
      <c r="AJ19" s="4">
        <f t="shared" si="4"/>
        <v>13199.016186509811</v>
      </c>
      <c r="AK19" s="4">
        <f t="shared" si="4"/>
        <v>13887.070858895702</v>
      </c>
      <c r="AL19" s="4">
        <f t="shared" si="4"/>
        <v>5986.6321989427515</v>
      </c>
      <c r="AM19" s="4">
        <f t="shared" si="4"/>
        <v>8160.4485439853624</v>
      </c>
      <c r="AN19" s="4">
        <f t="shared" si="4"/>
        <v>0</v>
      </c>
      <c r="AO19" s="4" t="str">
        <f t="shared" si="4"/>
        <v>N.A.</v>
      </c>
      <c r="AP19" s="4">
        <f t="shared" si="4"/>
        <v>7108.3090898568062</v>
      </c>
      <c r="AQ19" s="4">
        <f t="shared" si="4"/>
        <v>9334.5531818230666</v>
      </c>
      <c r="AR19" s="4"/>
    </row>
    <row r="20" spans="1:44" ht="15.75" thickBot="1" x14ac:dyDescent="0.3">
      <c r="A20" s="8" t="s">
        <v>0</v>
      </c>
      <c r="B20" s="41">
        <f>B19+C19</f>
        <v>6119214964.0000057</v>
      </c>
      <c r="C20" s="42"/>
      <c r="D20" s="41">
        <f>D19+E19</f>
        <v>414807899.99999988</v>
      </c>
      <c r="E20" s="42"/>
      <c r="F20" s="41">
        <f>F19+G19</f>
        <v>624321243</v>
      </c>
      <c r="G20" s="42"/>
      <c r="H20" s="41">
        <f>H19+I19</f>
        <v>987588368.00000036</v>
      </c>
      <c r="I20" s="42"/>
      <c r="J20" s="41">
        <f>J19+K19</f>
        <v>0</v>
      </c>
      <c r="K20" s="42"/>
      <c r="L20" s="5"/>
      <c r="M20" s="2"/>
      <c r="N20" s="1">
        <f>B20+D20+F20+H20+J20</f>
        <v>8145932475.0000057</v>
      </c>
      <c r="P20" s="8" t="s">
        <v>0</v>
      </c>
      <c r="Q20" s="41">
        <f>Q19+R19</f>
        <v>707280</v>
      </c>
      <c r="R20" s="42"/>
      <c r="S20" s="41">
        <f>S19+T19</f>
        <v>43605</v>
      </c>
      <c r="T20" s="42"/>
      <c r="U20" s="41">
        <f>U19+V19</f>
        <v>46111</v>
      </c>
      <c r="V20" s="42"/>
      <c r="W20" s="41">
        <f>W19+X19</f>
        <v>155439</v>
      </c>
      <c r="X20" s="42"/>
      <c r="Y20" s="41">
        <f>Y19+Z19</f>
        <v>19129</v>
      </c>
      <c r="Z20" s="42"/>
      <c r="AA20" s="5"/>
      <c r="AB20" s="2"/>
      <c r="AC20" s="1">
        <f>Q20+S20+U20+W20+Y20</f>
        <v>971564</v>
      </c>
      <c r="AE20" s="8" t="s">
        <v>0</v>
      </c>
      <c r="AF20" s="43">
        <f>IFERROR(B20/Q20,"N.A.")</f>
        <v>8651.7573860423108</v>
      </c>
      <c r="AG20" s="44"/>
      <c r="AH20" s="43">
        <f>IFERROR(D20/S20,"N.A.")</f>
        <v>9512.8517371860999</v>
      </c>
      <c r="AI20" s="44"/>
      <c r="AJ20" s="43">
        <f>IFERROR(F20/U20,"N.A.")</f>
        <v>13539.529461516775</v>
      </c>
      <c r="AK20" s="44"/>
      <c r="AL20" s="43">
        <f>IFERROR(H20/W20,"N.A.")</f>
        <v>6353.5429847078294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8384.3498472565934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373660397.99999958</v>
      </c>
      <c r="C27" s="4"/>
      <c r="D27" s="4">
        <v>88380340.000000015</v>
      </c>
      <c r="E27" s="4"/>
      <c r="F27" s="4">
        <v>229363866.00000003</v>
      </c>
      <c r="G27" s="4"/>
      <c r="H27" s="4">
        <v>502715747.0000003</v>
      </c>
      <c r="I27" s="4"/>
      <c r="J27" s="4">
        <v>0</v>
      </c>
      <c r="K27" s="4"/>
      <c r="L27" s="3">
        <f t="shared" ref="L27:M31" si="5">B27+D27+F27+H27+J27</f>
        <v>1194120351</v>
      </c>
      <c r="M27" s="3">
        <f t="shared" si="5"/>
        <v>0</v>
      </c>
      <c r="N27" s="4">
        <f>L27+M27</f>
        <v>1194120351</v>
      </c>
      <c r="P27" s="6" t="s">
        <v>12</v>
      </c>
      <c r="Q27" s="4">
        <v>42736</v>
      </c>
      <c r="R27" s="4">
        <v>0</v>
      </c>
      <c r="S27" s="4">
        <v>9868</v>
      </c>
      <c r="T27" s="4">
        <v>0</v>
      </c>
      <c r="U27" s="4">
        <v>18481</v>
      </c>
      <c r="V27" s="4">
        <v>0</v>
      </c>
      <c r="W27" s="4">
        <v>59242</v>
      </c>
      <c r="X27" s="4">
        <v>0</v>
      </c>
      <c r="Y27" s="4">
        <v>2849</v>
      </c>
      <c r="Z27" s="4">
        <v>0</v>
      </c>
      <c r="AA27" s="3">
        <f t="shared" ref="AA27:AB31" si="6">Q27+S27+U27+W27+Y27</f>
        <v>133176</v>
      </c>
      <c r="AB27" s="3">
        <f t="shared" si="6"/>
        <v>0</v>
      </c>
      <c r="AC27" s="4">
        <f>AA27+AB27</f>
        <v>133176</v>
      </c>
      <c r="AE27" s="6" t="s">
        <v>12</v>
      </c>
      <c r="AF27" s="4">
        <f t="shared" ref="AF27:AR30" si="7">IFERROR(B27/Q27, "N.A.")</f>
        <v>8743.4574597528917</v>
      </c>
      <c r="AG27" s="4" t="str">
        <f t="shared" si="7"/>
        <v>N.A.</v>
      </c>
      <c r="AH27" s="4">
        <f t="shared" si="7"/>
        <v>8956.2565869477112</v>
      </c>
      <c r="AI27" s="4" t="str">
        <f t="shared" si="7"/>
        <v>N.A.</v>
      </c>
      <c r="AJ27" s="4">
        <f t="shared" si="7"/>
        <v>12410.793030680159</v>
      </c>
      <c r="AK27" s="4" t="str">
        <f t="shared" si="7"/>
        <v>N.A.</v>
      </c>
      <c r="AL27" s="4">
        <f t="shared" si="7"/>
        <v>8485.7997197933946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8966.4830825373938</v>
      </c>
      <c r="AQ27" s="4" t="str">
        <f t="shared" si="7"/>
        <v>N.A.</v>
      </c>
      <c r="AR27" s="4">
        <f t="shared" si="7"/>
        <v>8966.4830825373938</v>
      </c>
    </row>
    <row r="28" spans="1:44" ht="15.75" customHeight="1" thickBot="1" x14ac:dyDescent="0.3">
      <c r="A28" s="6" t="s">
        <v>13</v>
      </c>
      <c r="B28" s="4">
        <v>23734100</v>
      </c>
      <c r="C28" s="4">
        <v>6098750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23734100</v>
      </c>
      <c r="M28" s="3">
        <f t="shared" si="5"/>
        <v>6098750</v>
      </c>
      <c r="N28" s="4">
        <f>L28+M28</f>
        <v>29832850</v>
      </c>
      <c r="P28" s="6" t="s">
        <v>13</v>
      </c>
      <c r="Q28" s="4">
        <v>3451</v>
      </c>
      <c r="R28" s="4">
        <v>283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3451</v>
      </c>
      <c r="AB28" s="3">
        <f t="shared" si="6"/>
        <v>283</v>
      </c>
      <c r="AC28" s="4">
        <f>AA28+AB28</f>
        <v>3734</v>
      </c>
      <c r="AE28" s="6" t="s">
        <v>13</v>
      </c>
      <c r="AF28" s="4">
        <f t="shared" si="7"/>
        <v>6877.4558099101714</v>
      </c>
      <c r="AG28" s="4">
        <f t="shared" si="7"/>
        <v>21550.35335689046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6877.4558099101714</v>
      </c>
      <c r="AQ28" s="4">
        <f t="shared" si="7"/>
        <v>21550.35335689046</v>
      </c>
      <c r="AR28" s="4">
        <f t="shared" si="7"/>
        <v>7989.5152651312264</v>
      </c>
    </row>
    <row r="29" spans="1:44" ht="15.75" customHeight="1" thickBot="1" x14ac:dyDescent="0.3">
      <c r="A29" s="6" t="s">
        <v>14</v>
      </c>
      <c r="B29" s="4">
        <v>593525235.00000036</v>
      </c>
      <c r="C29" s="4">
        <v>3013395333.000001</v>
      </c>
      <c r="D29" s="4">
        <v>144945670</v>
      </c>
      <c r="E29" s="4">
        <v>57623440</v>
      </c>
      <c r="F29" s="4"/>
      <c r="G29" s="4">
        <v>251773860.00000003</v>
      </c>
      <c r="H29" s="4"/>
      <c r="I29" s="4">
        <v>180365277.99999991</v>
      </c>
      <c r="J29" s="4">
        <v>0</v>
      </c>
      <c r="K29" s="4"/>
      <c r="L29" s="3">
        <f t="shared" si="5"/>
        <v>738470905.00000036</v>
      </c>
      <c r="M29" s="3">
        <f t="shared" si="5"/>
        <v>3503157911.000001</v>
      </c>
      <c r="N29" s="4">
        <f>L29+M29</f>
        <v>4241628816.0000014</v>
      </c>
      <c r="P29" s="6" t="s">
        <v>14</v>
      </c>
      <c r="Q29" s="4">
        <v>64499</v>
      </c>
      <c r="R29" s="4">
        <v>306277</v>
      </c>
      <c r="S29" s="4">
        <v>13414</v>
      </c>
      <c r="T29" s="4">
        <v>4625</v>
      </c>
      <c r="U29" s="4">
        <v>0</v>
      </c>
      <c r="V29" s="4">
        <v>15550</v>
      </c>
      <c r="W29" s="4">
        <v>0</v>
      </c>
      <c r="X29" s="4">
        <v>18517</v>
      </c>
      <c r="Y29" s="4">
        <v>865</v>
      </c>
      <c r="Z29" s="4">
        <v>0</v>
      </c>
      <c r="AA29" s="3">
        <f t="shared" si="6"/>
        <v>78778</v>
      </c>
      <c r="AB29" s="3">
        <f t="shared" si="6"/>
        <v>344969</v>
      </c>
      <c r="AC29" s="4">
        <f>AA29+AB29</f>
        <v>423747</v>
      </c>
      <c r="AE29" s="6" t="s">
        <v>14</v>
      </c>
      <c r="AF29" s="4">
        <f t="shared" si="7"/>
        <v>9202.0842958805624</v>
      </c>
      <c r="AG29" s="4">
        <f t="shared" si="7"/>
        <v>9838.7908102795864</v>
      </c>
      <c r="AH29" s="4">
        <f t="shared" si="7"/>
        <v>10805.551662442225</v>
      </c>
      <c r="AI29" s="4">
        <f t="shared" si="7"/>
        <v>12459.122162162163</v>
      </c>
      <c r="AJ29" s="4" t="str">
        <f t="shared" si="7"/>
        <v>N.A.</v>
      </c>
      <c r="AK29" s="4">
        <f t="shared" si="7"/>
        <v>16191.245016077173</v>
      </c>
      <c r="AL29" s="4" t="str">
        <f t="shared" si="7"/>
        <v>N.A.</v>
      </c>
      <c r="AM29" s="4">
        <f t="shared" si="7"/>
        <v>9740.5237349462604</v>
      </c>
      <c r="AN29" s="4">
        <f t="shared" si="7"/>
        <v>0</v>
      </c>
      <c r="AO29" s="4" t="str">
        <f t="shared" si="7"/>
        <v>N.A.</v>
      </c>
      <c r="AP29" s="4">
        <f t="shared" si="7"/>
        <v>9374.0753129046225</v>
      </c>
      <c r="AQ29" s="4">
        <f t="shared" si="7"/>
        <v>10154.993379115227</v>
      </c>
      <c r="AR29" s="4">
        <f t="shared" si="7"/>
        <v>10009.814384526619</v>
      </c>
    </row>
    <row r="30" spans="1:44" ht="15.75" customHeight="1" thickBot="1" x14ac:dyDescent="0.3">
      <c r="A30" s="6" t="s">
        <v>15</v>
      </c>
      <c r="B30" s="4">
        <v>26470326.999999996</v>
      </c>
      <c r="C30" s="4">
        <v>5594020</v>
      </c>
      <c r="D30" s="4">
        <v>8744660</v>
      </c>
      <c r="E30" s="4"/>
      <c r="F30" s="4"/>
      <c r="G30" s="4">
        <v>8585347.0000000019</v>
      </c>
      <c r="H30" s="4">
        <v>17959895.000000007</v>
      </c>
      <c r="I30" s="4"/>
      <c r="J30" s="4">
        <v>0</v>
      </c>
      <c r="K30" s="4"/>
      <c r="L30" s="3">
        <f t="shared" si="5"/>
        <v>53174882.000000007</v>
      </c>
      <c r="M30" s="3">
        <f t="shared" si="5"/>
        <v>14179367.000000002</v>
      </c>
      <c r="N30" s="4">
        <f>L30+M30</f>
        <v>67354249.000000015</v>
      </c>
      <c r="P30" s="6" t="s">
        <v>15</v>
      </c>
      <c r="Q30" s="4">
        <v>5456</v>
      </c>
      <c r="R30" s="4">
        <v>1142</v>
      </c>
      <c r="S30" s="4">
        <v>1630</v>
      </c>
      <c r="T30" s="4">
        <v>0</v>
      </c>
      <c r="U30" s="4">
        <v>0</v>
      </c>
      <c r="V30" s="4">
        <v>2144</v>
      </c>
      <c r="W30" s="4">
        <v>13327</v>
      </c>
      <c r="X30" s="4">
        <v>0</v>
      </c>
      <c r="Y30" s="4">
        <v>3110</v>
      </c>
      <c r="Z30" s="4">
        <v>0</v>
      </c>
      <c r="AA30" s="3">
        <f t="shared" si="6"/>
        <v>23523</v>
      </c>
      <c r="AB30" s="3">
        <f t="shared" si="6"/>
        <v>3286</v>
      </c>
      <c r="AC30" s="4">
        <f>AA30+AB30</f>
        <v>26809</v>
      </c>
      <c r="AE30" s="6" t="s">
        <v>15</v>
      </c>
      <c r="AF30" s="4">
        <f t="shared" si="7"/>
        <v>4851.5995234604097</v>
      </c>
      <c r="AG30" s="4">
        <f t="shared" si="7"/>
        <v>4898.4413309982483</v>
      </c>
      <c r="AH30" s="4">
        <f t="shared" si="7"/>
        <v>5364.8220858895702</v>
      </c>
      <c r="AI30" s="4" t="str">
        <f t="shared" si="7"/>
        <v>N.A.</v>
      </c>
      <c r="AJ30" s="4" t="str">
        <f t="shared" si="7"/>
        <v>N.A.</v>
      </c>
      <c r="AK30" s="4">
        <f t="shared" si="7"/>
        <v>4004.3596082089562</v>
      </c>
      <c r="AL30" s="4">
        <f t="shared" si="7"/>
        <v>1347.6322503189019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2260.5484844620164</v>
      </c>
      <c r="AQ30" s="4">
        <f t="shared" si="7"/>
        <v>4315.0842970176509</v>
      </c>
      <c r="AR30" s="4">
        <f t="shared" si="7"/>
        <v>2512.3745384012836</v>
      </c>
    </row>
    <row r="31" spans="1:44" ht="15.75" customHeight="1" thickBot="1" x14ac:dyDescent="0.3">
      <c r="A31" s="7" t="s">
        <v>16</v>
      </c>
      <c r="B31" s="4">
        <v>1017390060.0000001</v>
      </c>
      <c r="C31" s="4">
        <v>3025088102.9999933</v>
      </c>
      <c r="D31" s="4">
        <v>242070670.00000006</v>
      </c>
      <c r="E31" s="4">
        <v>57623440</v>
      </c>
      <c r="F31" s="4">
        <v>229363866.00000003</v>
      </c>
      <c r="G31" s="4">
        <v>260359206.99999997</v>
      </c>
      <c r="H31" s="4">
        <v>520675642.00000036</v>
      </c>
      <c r="I31" s="4">
        <v>180365277.99999991</v>
      </c>
      <c r="J31" s="4">
        <v>0</v>
      </c>
      <c r="K31" s="4"/>
      <c r="L31" s="3">
        <f t="shared" si="5"/>
        <v>2009500238.0000005</v>
      </c>
      <c r="M31" s="3">
        <f t="shared" si="5"/>
        <v>3523436027.9999933</v>
      </c>
      <c r="N31" s="4"/>
      <c r="P31" s="7" t="s">
        <v>16</v>
      </c>
      <c r="Q31" s="4">
        <v>116142</v>
      </c>
      <c r="R31" s="4">
        <v>307702</v>
      </c>
      <c r="S31" s="4">
        <v>24912</v>
      </c>
      <c r="T31" s="4">
        <v>4625</v>
      </c>
      <c r="U31" s="4">
        <v>18481</v>
      </c>
      <c r="V31" s="4">
        <v>17694</v>
      </c>
      <c r="W31" s="4">
        <v>72569</v>
      </c>
      <c r="X31" s="4">
        <v>18517</v>
      </c>
      <c r="Y31" s="4">
        <v>6824</v>
      </c>
      <c r="Z31" s="4">
        <v>0</v>
      </c>
      <c r="AA31" s="3">
        <f t="shared" si="6"/>
        <v>238928</v>
      </c>
      <c r="AB31" s="3">
        <f t="shared" si="6"/>
        <v>348538</v>
      </c>
      <c r="AC31" s="4"/>
      <c r="AE31" s="7" t="s">
        <v>16</v>
      </c>
      <c r="AF31" s="4">
        <f t="shared" ref="AF31:AQ31" si="8">IFERROR(B31/Q31, "N.A.")</f>
        <v>8759.8806633259301</v>
      </c>
      <c r="AG31" s="4">
        <f t="shared" si="8"/>
        <v>9831.2266511104681</v>
      </c>
      <c r="AH31" s="4">
        <f t="shared" si="8"/>
        <v>9717.0307482337848</v>
      </c>
      <c r="AI31" s="4">
        <f t="shared" si="8"/>
        <v>12459.122162162163</v>
      </c>
      <c r="AJ31" s="4">
        <f t="shared" si="8"/>
        <v>12410.793030680159</v>
      </c>
      <c r="AK31" s="4">
        <f t="shared" si="8"/>
        <v>14714.547699785237</v>
      </c>
      <c r="AL31" s="4">
        <f t="shared" si="8"/>
        <v>7174.9044633383446</v>
      </c>
      <c r="AM31" s="4">
        <f t="shared" si="8"/>
        <v>9740.5237349462604</v>
      </c>
      <c r="AN31" s="4">
        <f t="shared" si="8"/>
        <v>0</v>
      </c>
      <c r="AO31" s="4" t="str">
        <f t="shared" si="8"/>
        <v>N.A.</v>
      </c>
      <c r="AP31" s="4">
        <f t="shared" si="8"/>
        <v>8410.4844890510976</v>
      </c>
      <c r="AQ31" s="4">
        <f t="shared" si="8"/>
        <v>10109.187600778088</v>
      </c>
      <c r="AR31" s="4"/>
    </row>
    <row r="32" spans="1:44" ht="15.75" customHeight="1" thickBot="1" x14ac:dyDescent="0.3">
      <c r="A32" s="8" t="s">
        <v>0</v>
      </c>
      <c r="B32" s="41">
        <f>B31+C31</f>
        <v>4042478162.9999933</v>
      </c>
      <c r="C32" s="42"/>
      <c r="D32" s="41">
        <f>D31+E31</f>
        <v>299694110.00000006</v>
      </c>
      <c r="E32" s="42"/>
      <c r="F32" s="41">
        <f>F31+G31</f>
        <v>489723073</v>
      </c>
      <c r="G32" s="42"/>
      <c r="H32" s="41">
        <f>H31+I31</f>
        <v>701040920.00000024</v>
      </c>
      <c r="I32" s="42"/>
      <c r="J32" s="41">
        <f>J31+K31</f>
        <v>0</v>
      </c>
      <c r="K32" s="42"/>
      <c r="L32" s="5"/>
      <c r="M32" s="2"/>
      <c r="N32" s="1">
        <f>B32+D32+F32+H32+J32</f>
        <v>5532936265.9999933</v>
      </c>
      <c r="P32" s="8" t="s">
        <v>0</v>
      </c>
      <c r="Q32" s="41">
        <f>Q31+R31</f>
        <v>423844</v>
      </c>
      <c r="R32" s="42"/>
      <c r="S32" s="41">
        <f>S31+T31</f>
        <v>29537</v>
      </c>
      <c r="T32" s="42"/>
      <c r="U32" s="41">
        <f>U31+V31</f>
        <v>36175</v>
      </c>
      <c r="V32" s="42"/>
      <c r="W32" s="41">
        <f>W31+X31</f>
        <v>91086</v>
      </c>
      <c r="X32" s="42"/>
      <c r="Y32" s="41">
        <f>Y31+Z31</f>
        <v>6824</v>
      </c>
      <c r="Z32" s="42"/>
      <c r="AA32" s="5"/>
      <c r="AB32" s="2"/>
      <c r="AC32" s="1">
        <f>Q32+S32+U32+W32+Y32</f>
        <v>587466</v>
      </c>
      <c r="AE32" s="8" t="s">
        <v>0</v>
      </c>
      <c r="AF32" s="43">
        <f>IFERROR(B32/Q32,"N.A.")</f>
        <v>9537.6557483413544</v>
      </c>
      <c r="AG32" s="44"/>
      <c r="AH32" s="43">
        <f>IFERROR(D32/S32,"N.A.")</f>
        <v>10146.396384196096</v>
      </c>
      <c r="AI32" s="44"/>
      <c r="AJ32" s="43">
        <f>IFERROR(F32/U32,"N.A.")</f>
        <v>13537.610863856255</v>
      </c>
      <c r="AK32" s="44"/>
      <c r="AL32" s="43">
        <f>IFERROR(H32/W32,"N.A.")</f>
        <v>7696.472783962412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9418.3089166011196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110286346.00000003</v>
      </c>
      <c r="C39" s="4"/>
      <c r="D39" s="4">
        <v>28414400</v>
      </c>
      <c r="E39" s="4"/>
      <c r="F39" s="4">
        <v>78054419.999999985</v>
      </c>
      <c r="G39" s="4"/>
      <c r="H39" s="4">
        <v>250551443</v>
      </c>
      <c r="I39" s="4"/>
      <c r="J39" s="4">
        <v>0</v>
      </c>
      <c r="K39" s="4"/>
      <c r="L39" s="3">
        <f t="shared" ref="L39:M43" si="9">B39+D39+F39+H39+J39</f>
        <v>467306609</v>
      </c>
      <c r="M39" s="3">
        <f t="shared" si="9"/>
        <v>0</v>
      </c>
      <c r="N39" s="4">
        <f>L39+M39</f>
        <v>467306609</v>
      </c>
      <c r="P39" s="6" t="s">
        <v>12</v>
      </c>
      <c r="Q39" s="4">
        <v>21178</v>
      </c>
      <c r="R39" s="4">
        <v>0</v>
      </c>
      <c r="S39" s="4">
        <v>5680</v>
      </c>
      <c r="T39" s="4">
        <v>0</v>
      </c>
      <c r="U39" s="4">
        <v>4810</v>
      </c>
      <c r="V39" s="4">
        <v>0</v>
      </c>
      <c r="W39" s="4">
        <v>55530</v>
      </c>
      <c r="X39" s="4">
        <v>0</v>
      </c>
      <c r="Y39" s="4">
        <v>7099</v>
      </c>
      <c r="Z39" s="4">
        <v>0</v>
      </c>
      <c r="AA39" s="3">
        <f t="shared" ref="AA39:AB43" si="10">Q39+S39+U39+W39+Y39</f>
        <v>94297</v>
      </c>
      <c r="AB39" s="3">
        <f t="shared" si="10"/>
        <v>0</v>
      </c>
      <c r="AC39" s="4">
        <f>AA39+AB39</f>
        <v>94297</v>
      </c>
      <c r="AE39" s="6" t="s">
        <v>12</v>
      </c>
      <c r="AF39" s="4">
        <f t="shared" ref="AF39:AR42" si="11">IFERROR(B39/Q39, "N.A.")</f>
        <v>5207.5902351496852</v>
      </c>
      <c r="AG39" s="4" t="str">
        <f t="shared" si="11"/>
        <v>N.A.</v>
      </c>
      <c r="AH39" s="4">
        <f t="shared" si="11"/>
        <v>5002.5352112676055</v>
      </c>
      <c r="AI39" s="4" t="str">
        <f t="shared" si="11"/>
        <v>N.A.</v>
      </c>
      <c r="AJ39" s="4">
        <f t="shared" si="11"/>
        <v>16227.530145530143</v>
      </c>
      <c r="AK39" s="4" t="str">
        <f t="shared" si="11"/>
        <v>N.A.</v>
      </c>
      <c r="AL39" s="4">
        <f t="shared" si="11"/>
        <v>4512.0014946875563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4955.6890357063321</v>
      </c>
      <c r="AQ39" s="4" t="str">
        <f t="shared" si="11"/>
        <v>N.A.</v>
      </c>
      <c r="AR39" s="4">
        <f t="shared" si="11"/>
        <v>4955.6890357063321</v>
      </c>
    </row>
    <row r="40" spans="1:44" ht="15.75" customHeight="1" thickBot="1" x14ac:dyDescent="0.3">
      <c r="A40" s="6" t="s">
        <v>13</v>
      </c>
      <c r="B40" s="4">
        <v>139872838.99999997</v>
      </c>
      <c r="C40" s="4">
        <v>11350190</v>
      </c>
      <c r="D40" s="4">
        <v>430000</v>
      </c>
      <c r="E40" s="4"/>
      <c r="F40" s="4"/>
      <c r="G40" s="4"/>
      <c r="H40" s="4"/>
      <c r="I40" s="4"/>
      <c r="J40" s="4"/>
      <c r="K40" s="4"/>
      <c r="L40" s="3">
        <f t="shared" si="9"/>
        <v>140302838.99999997</v>
      </c>
      <c r="M40" s="3">
        <f t="shared" si="9"/>
        <v>11350190</v>
      </c>
      <c r="N40" s="4">
        <f>L40+M40</f>
        <v>151653028.99999997</v>
      </c>
      <c r="P40" s="6" t="s">
        <v>13</v>
      </c>
      <c r="Q40" s="4">
        <v>25704</v>
      </c>
      <c r="R40" s="4">
        <v>1231</v>
      </c>
      <c r="S40" s="4">
        <v>200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25904</v>
      </c>
      <c r="AB40" s="3">
        <f t="shared" si="10"/>
        <v>1231</v>
      </c>
      <c r="AC40" s="4">
        <f>AA40+AB40</f>
        <v>27135</v>
      </c>
      <c r="AE40" s="6" t="s">
        <v>13</v>
      </c>
      <c r="AF40" s="4">
        <f t="shared" si="11"/>
        <v>5441.6759648303751</v>
      </c>
      <c r="AG40" s="4">
        <f t="shared" si="11"/>
        <v>9220.3005686433789</v>
      </c>
      <c r="AH40" s="4">
        <f t="shared" si="11"/>
        <v>2150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5416.2615426188995</v>
      </c>
      <c r="AQ40" s="4">
        <f t="shared" si="11"/>
        <v>9220.3005686433789</v>
      </c>
      <c r="AR40" s="4">
        <f t="shared" si="11"/>
        <v>5588.8346784595533</v>
      </c>
    </row>
    <row r="41" spans="1:44" ht="15.75" customHeight="1" thickBot="1" x14ac:dyDescent="0.3">
      <c r="A41" s="6" t="s">
        <v>14</v>
      </c>
      <c r="B41" s="4">
        <v>272854239</v>
      </c>
      <c r="C41" s="4">
        <v>1541384187.000001</v>
      </c>
      <c r="D41" s="4">
        <v>55204730.000000015</v>
      </c>
      <c r="E41" s="4">
        <v>30404180</v>
      </c>
      <c r="F41" s="4"/>
      <c r="G41" s="4">
        <v>56543749.999999993</v>
      </c>
      <c r="H41" s="4"/>
      <c r="I41" s="4">
        <v>33732249.999999993</v>
      </c>
      <c r="J41" s="4">
        <v>0</v>
      </c>
      <c r="K41" s="4"/>
      <c r="L41" s="3">
        <f t="shared" si="9"/>
        <v>328058969</v>
      </c>
      <c r="M41" s="3">
        <f t="shared" si="9"/>
        <v>1662064367.000001</v>
      </c>
      <c r="N41" s="4">
        <f>L41+M41</f>
        <v>1990123336.000001</v>
      </c>
      <c r="P41" s="6" t="s">
        <v>14</v>
      </c>
      <c r="Q41" s="4">
        <v>43481</v>
      </c>
      <c r="R41" s="4">
        <v>191022</v>
      </c>
      <c r="S41" s="4">
        <v>5564</v>
      </c>
      <c r="T41" s="4">
        <v>2269</v>
      </c>
      <c r="U41" s="4">
        <v>0</v>
      </c>
      <c r="V41" s="4">
        <v>4879</v>
      </c>
      <c r="W41" s="4">
        <v>0</v>
      </c>
      <c r="X41" s="4">
        <v>7719</v>
      </c>
      <c r="Y41" s="4">
        <v>4353</v>
      </c>
      <c r="Z41" s="4">
        <v>0</v>
      </c>
      <c r="AA41" s="3">
        <f t="shared" si="10"/>
        <v>53398</v>
      </c>
      <c r="AB41" s="3">
        <f t="shared" si="10"/>
        <v>205889</v>
      </c>
      <c r="AC41" s="4">
        <f>AA41+AB41</f>
        <v>259287</v>
      </c>
      <c r="AE41" s="6" t="s">
        <v>14</v>
      </c>
      <c r="AF41" s="4">
        <f t="shared" si="11"/>
        <v>6275.2521561141648</v>
      </c>
      <c r="AG41" s="4">
        <f t="shared" si="11"/>
        <v>8069.1448471903814</v>
      </c>
      <c r="AH41" s="4">
        <f t="shared" si="11"/>
        <v>9921.7703091301246</v>
      </c>
      <c r="AI41" s="4">
        <f t="shared" si="11"/>
        <v>13399.814896430145</v>
      </c>
      <c r="AJ41" s="4" t="str">
        <f t="shared" si="11"/>
        <v>N.A.</v>
      </c>
      <c r="AK41" s="4">
        <f t="shared" si="11"/>
        <v>11589.208854273415</v>
      </c>
      <c r="AL41" s="4" t="str">
        <f t="shared" si="11"/>
        <v>N.A.</v>
      </c>
      <c r="AM41" s="4">
        <f t="shared" si="11"/>
        <v>4370.0285011011783</v>
      </c>
      <c r="AN41" s="4">
        <f t="shared" si="11"/>
        <v>0</v>
      </c>
      <c r="AO41" s="4" t="str">
        <f t="shared" si="11"/>
        <v>N.A.</v>
      </c>
      <c r="AP41" s="4">
        <f t="shared" si="11"/>
        <v>6143.6564852616202</v>
      </c>
      <c r="AQ41" s="4">
        <f t="shared" si="11"/>
        <v>8072.6234378718673</v>
      </c>
      <c r="AR41" s="4">
        <f t="shared" si="11"/>
        <v>7675.3687458299146</v>
      </c>
    </row>
    <row r="42" spans="1:44" ht="15.75" customHeight="1" thickBot="1" x14ac:dyDescent="0.3">
      <c r="A42" s="6" t="s">
        <v>15</v>
      </c>
      <c r="B42" s="4"/>
      <c r="C42" s="4">
        <v>988999.99999999988</v>
      </c>
      <c r="D42" s="4">
        <v>255420</v>
      </c>
      <c r="E42" s="4">
        <v>405060</v>
      </c>
      <c r="F42" s="4"/>
      <c r="G42" s="4">
        <v>0</v>
      </c>
      <c r="H42" s="4">
        <v>2263755</v>
      </c>
      <c r="I42" s="4"/>
      <c r="J42" s="4">
        <v>0</v>
      </c>
      <c r="K42" s="4"/>
      <c r="L42" s="3">
        <f t="shared" si="9"/>
        <v>2519175</v>
      </c>
      <c r="M42" s="3">
        <f t="shared" si="9"/>
        <v>1394060</v>
      </c>
      <c r="N42" s="4">
        <f>L42+M42</f>
        <v>3913235</v>
      </c>
      <c r="P42" s="6" t="s">
        <v>15</v>
      </c>
      <c r="Q42" s="4">
        <v>0</v>
      </c>
      <c r="R42" s="4">
        <v>820</v>
      </c>
      <c r="S42" s="4">
        <v>198</v>
      </c>
      <c r="T42" s="4">
        <v>157</v>
      </c>
      <c r="U42" s="4">
        <v>0</v>
      </c>
      <c r="V42" s="4">
        <v>247</v>
      </c>
      <c r="W42" s="4">
        <v>1104</v>
      </c>
      <c r="X42" s="4">
        <v>0</v>
      </c>
      <c r="Y42" s="4">
        <v>853</v>
      </c>
      <c r="Z42" s="4">
        <v>0</v>
      </c>
      <c r="AA42" s="3">
        <f t="shared" si="10"/>
        <v>2155</v>
      </c>
      <c r="AB42" s="3">
        <f t="shared" si="10"/>
        <v>1224</v>
      </c>
      <c r="AC42" s="4">
        <f>AA42+AB42</f>
        <v>3379</v>
      </c>
      <c r="AE42" s="6" t="s">
        <v>15</v>
      </c>
      <c r="AF42" s="4" t="str">
        <f t="shared" si="11"/>
        <v>N.A.</v>
      </c>
      <c r="AG42" s="4">
        <f t="shared" si="11"/>
        <v>1206.0975609756097</v>
      </c>
      <c r="AH42" s="4">
        <f t="shared" si="11"/>
        <v>1290</v>
      </c>
      <c r="AI42" s="4">
        <f t="shared" si="11"/>
        <v>2580</v>
      </c>
      <c r="AJ42" s="4" t="str">
        <f t="shared" si="11"/>
        <v>N.A.</v>
      </c>
      <c r="AK42" s="4">
        <f t="shared" si="11"/>
        <v>0</v>
      </c>
      <c r="AL42" s="4">
        <f t="shared" si="11"/>
        <v>2050.5027173913045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1168.9907192575406</v>
      </c>
      <c r="AQ42" s="4">
        <f t="shared" si="11"/>
        <v>1138.937908496732</v>
      </c>
      <c r="AR42" s="4">
        <f t="shared" si="11"/>
        <v>1158.1044687777448</v>
      </c>
    </row>
    <row r="43" spans="1:44" ht="15.75" customHeight="1" thickBot="1" x14ac:dyDescent="0.3">
      <c r="A43" s="7" t="s">
        <v>16</v>
      </c>
      <c r="B43" s="4">
        <v>523013423.99999982</v>
      </c>
      <c r="C43" s="4">
        <v>1553723376.999999</v>
      </c>
      <c r="D43" s="4">
        <v>84304550</v>
      </c>
      <c r="E43" s="4">
        <v>30809240</v>
      </c>
      <c r="F43" s="4">
        <v>78054419.999999985</v>
      </c>
      <c r="G43" s="4">
        <v>56543749.999999993</v>
      </c>
      <c r="H43" s="4">
        <v>252815197.99999988</v>
      </c>
      <c r="I43" s="4">
        <v>33732249.999999993</v>
      </c>
      <c r="J43" s="4">
        <v>0</v>
      </c>
      <c r="K43" s="4"/>
      <c r="L43" s="3">
        <f t="shared" si="9"/>
        <v>938187591.99999964</v>
      </c>
      <c r="M43" s="3">
        <f t="shared" si="9"/>
        <v>1674808616.999999</v>
      </c>
      <c r="N43" s="4"/>
      <c r="P43" s="7" t="s">
        <v>16</v>
      </c>
      <c r="Q43" s="4">
        <v>90363</v>
      </c>
      <c r="R43" s="4">
        <v>193073</v>
      </c>
      <c r="S43" s="4">
        <v>11642</v>
      </c>
      <c r="T43" s="4">
        <v>2426</v>
      </c>
      <c r="U43" s="4">
        <v>4810</v>
      </c>
      <c r="V43" s="4">
        <v>5126</v>
      </c>
      <c r="W43" s="4">
        <v>56634</v>
      </c>
      <c r="X43" s="4">
        <v>7719</v>
      </c>
      <c r="Y43" s="4">
        <v>12305</v>
      </c>
      <c r="Z43" s="4">
        <v>0</v>
      </c>
      <c r="AA43" s="3">
        <f t="shared" si="10"/>
        <v>175754</v>
      </c>
      <c r="AB43" s="3">
        <f t="shared" si="10"/>
        <v>208344</v>
      </c>
      <c r="AC43" s="4"/>
      <c r="AE43" s="7" t="s">
        <v>16</v>
      </c>
      <c r="AF43" s="4">
        <f t="shared" ref="AF43:AQ43" si="12">IFERROR(B43/Q43, "N.A.")</f>
        <v>5787.9156734504149</v>
      </c>
      <c r="AG43" s="4">
        <f t="shared" si="12"/>
        <v>8047.3363805399977</v>
      </c>
      <c r="AH43" s="4">
        <f t="shared" si="12"/>
        <v>7241.414705377083</v>
      </c>
      <c r="AI43" s="4">
        <f t="shared" si="12"/>
        <v>12699.604286892003</v>
      </c>
      <c r="AJ43" s="4">
        <f t="shared" si="12"/>
        <v>16227.530145530143</v>
      </c>
      <c r="AK43" s="4">
        <f t="shared" si="12"/>
        <v>11030.774483027701</v>
      </c>
      <c r="AL43" s="4">
        <f t="shared" si="12"/>
        <v>4464.0180456969292</v>
      </c>
      <c r="AM43" s="4">
        <f t="shared" si="12"/>
        <v>4370.0285011011783</v>
      </c>
      <c r="AN43" s="4">
        <f t="shared" si="12"/>
        <v>0</v>
      </c>
      <c r="AO43" s="4" t="str">
        <f t="shared" si="12"/>
        <v>N.A.</v>
      </c>
      <c r="AP43" s="4">
        <f t="shared" si="12"/>
        <v>5338.0724876816439</v>
      </c>
      <c r="AQ43" s="4">
        <f t="shared" si="12"/>
        <v>8038.6697817071718</v>
      </c>
      <c r="AR43" s="4"/>
    </row>
    <row r="44" spans="1:44" ht="15.75" thickBot="1" x14ac:dyDescent="0.3">
      <c r="A44" s="8" t="s">
        <v>0</v>
      </c>
      <c r="B44" s="41">
        <f>B43+C43</f>
        <v>2076736800.9999988</v>
      </c>
      <c r="C44" s="42"/>
      <c r="D44" s="41">
        <f>D43+E43</f>
        <v>115113790</v>
      </c>
      <c r="E44" s="42"/>
      <c r="F44" s="41">
        <f>F43+G43</f>
        <v>134598169.99999997</v>
      </c>
      <c r="G44" s="42"/>
      <c r="H44" s="41">
        <f>H43+I43</f>
        <v>286547447.99999988</v>
      </c>
      <c r="I44" s="42"/>
      <c r="J44" s="41">
        <f>J43+K43</f>
        <v>0</v>
      </c>
      <c r="K44" s="42"/>
      <c r="L44" s="5"/>
      <c r="M44" s="2"/>
      <c r="N44" s="1">
        <f>B44+D44+F44+H44+J44</f>
        <v>2612996208.999999</v>
      </c>
      <c r="P44" s="8" t="s">
        <v>0</v>
      </c>
      <c r="Q44" s="41">
        <f>Q43+R43</f>
        <v>283436</v>
      </c>
      <c r="R44" s="42"/>
      <c r="S44" s="41">
        <f>S43+T43</f>
        <v>14068</v>
      </c>
      <c r="T44" s="42"/>
      <c r="U44" s="41">
        <f>U43+V43</f>
        <v>9936</v>
      </c>
      <c r="V44" s="42"/>
      <c r="W44" s="41">
        <f>W43+X43</f>
        <v>64353</v>
      </c>
      <c r="X44" s="42"/>
      <c r="Y44" s="41">
        <f>Y43+Z43</f>
        <v>12305</v>
      </c>
      <c r="Z44" s="42"/>
      <c r="AA44" s="5"/>
      <c r="AB44" s="2"/>
      <c r="AC44" s="1">
        <f>Q44+S44+U44+W44+Y44</f>
        <v>384098</v>
      </c>
      <c r="AE44" s="8" t="s">
        <v>0</v>
      </c>
      <c r="AF44" s="43">
        <f>IFERROR(B44/Q44,"N.A.")</f>
        <v>7327.0043360758646</v>
      </c>
      <c r="AG44" s="44"/>
      <c r="AH44" s="43">
        <f>IFERROR(D44/S44,"N.A.")</f>
        <v>8182.6691782769403</v>
      </c>
      <c r="AI44" s="44"/>
      <c r="AJ44" s="43">
        <f>IFERROR(F44/U44,"N.A.")</f>
        <v>13546.514694041865</v>
      </c>
      <c r="AK44" s="44"/>
      <c r="AL44" s="43">
        <f>IFERROR(H44/W44,"N.A.")</f>
        <v>4452.7442077292417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6802.9414602523293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45805</v>
      </c>
    </row>
    <row r="9" spans="1:44" ht="15" customHeight="1" x14ac:dyDescent="0.25">
      <c r="A9" s="10"/>
    </row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7320585.0000000009</v>
      </c>
      <c r="C15" s="4"/>
      <c r="D15" s="4">
        <v>2246750</v>
      </c>
      <c r="E15" s="4"/>
      <c r="F15" s="4">
        <v>2042500</v>
      </c>
      <c r="G15" s="4"/>
      <c r="H15" s="4">
        <v>14816774.999999998</v>
      </c>
      <c r="I15" s="4"/>
      <c r="J15" s="4"/>
      <c r="K15" s="4"/>
      <c r="L15" s="3">
        <f t="shared" ref="L15:M18" si="0">B15+D15+F15+H15+J15</f>
        <v>26426610</v>
      </c>
      <c r="M15" s="3">
        <f t="shared" si="0"/>
        <v>0</v>
      </c>
      <c r="N15" s="4">
        <f>L15+M15</f>
        <v>26426610</v>
      </c>
      <c r="P15" s="6" t="s">
        <v>12</v>
      </c>
      <c r="Q15" s="4">
        <v>1640</v>
      </c>
      <c r="R15" s="4">
        <v>0</v>
      </c>
      <c r="S15" s="4">
        <v>190</v>
      </c>
      <c r="T15" s="4">
        <v>0</v>
      </c>
      <c r="U15" s="4">
        <v>95</v>
      </c>
      <c r="V15" s="4">
        <v>0</v>
      </c>
      <c r="W15" s="4">
        <v>3228</v>
      </c>
      <c r="X15" s="4">
        <v>0</v>
      </c>
      <c r="Y15" s="4">
        <v>0</v>
      </c>
      <c r="Z15" s="4">
        <v>0</v>
      </c>
      <c r="AA15" s="3">
        <f t="shared" ref="AA15:AB19" si="1">Q15+S15+U15+W15+Y15</f>
        <v>5153</v>
      </c>
      <c r="AB15" s="3">
        <f t="shared" si="1"/>
        <v>0</v>
      </c>
      <c r="AC15" s="4">
        <f>AA15+AB15</f>
        <v>5153</v>
      </c>
      <c r="AE15" s="6" t="s">
        <v>12</v>
      </c>
      <c r="AF15" s="4">
        <f t="shared" ref="AF15:AR18" si="2">IFERROR(B15/Q15, "N.A.")</f>
        <v>4463.7713414634154</v>
      </c>
      <c r="AG15" s="4" t="str">
        <f t="shared" si="2"/>
        <v>N.A.</v>
      </c>
      <c r="AH15" s="4">
        <f t="shared" si="2"/>
        <v>11825</v>
      </c>
      <c r="AI15" s="4" t="str">
        <f t="shared" si="2"/>
        <v>N.A.</v>
      </c>
      <c r="AJ15" s="4">
        <f t="shared" si="2"/>
        <v>21500</v>
      </c>
      <c r="AK15" s="4" t="str">
        <f t="shared" si="2"/>
        <v>N.A.</v>
      </c>
      <c r="AL15" s="4">
        <f t="shared" si="2"/>
        <v>4590.0789962825274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5128.3931690277504</v>
      </c>
      <c r="AQ15" s="4" t="str">
        <f t="shared" si="2"/>
        <v>N.A.</v>
      </c>
      <c r="AR15" s="4">
        <f t="shared" si="2"/>
        <v>5128.3931690277504</v>
      </c>
    </row>
    <row r="16" spans="1:44" ht="15.75" customHeight="1" thickBot="1" x14ac:dyDescent="0.3">
      <c r="A16" s="6" t="s">
        <v>13</v>
      </c>
      <c r="B16" s="4">
        <v>2952820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2952820</v>
      </c>
      <c r="M16" s="3">
        <f t="shared" si="0"/>
        <v>0</v>
      </c>
      <c r="N16" s="4">
        <f>L16+M16</f>
        <v>2952820</v>
      </c>
      <c r="P16" s="6" t="s">
        <v>13</v>
      </c>
      <c r="Q16" s="4">
        <v>299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299</v>
      </c>
      <c r="AB16" s="3">
        <f t="shared" si="1"/>
        <v>0</v>
      </c>
      <c r="AC16" s="4">
        <f>AA16+AB16</f>
        <v>299</v>
      </c>
      <c r="AE16" s="6" t="s">
        <v>13</v>
      </c>
      <c r="AF16" s="4">
        <f t="shared" si="2"/>
        <v>9875.652173913044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9875.652173913044</v>
      </c>
      <c r="AQ16" s="4" t="str">
        <f t="shared" si="2"/>
        <v>N.A.</v>
      </c>
      <c r="AR16" s="4">
        <f t="shared" si="2"/>
        <v>9875.652173913044</v>
      </c>
    </row>
    <row r="17" spans="1:44" ht="15.75" customHeight="1" thickBot="1" x14ac:dyDescent="0.3">
      <c r="A17" s="6" t="s">
        <v>14</v>
      </c>
      <c r="B17" s="4">
        <v>21710760</v>
      </c>
      <c r="C17" s="4">
        <v>24245930.000000004</v>
      </c>
      <c r="D17" s="4">
        <v>4085000</v>
      </c>
      <c r="E17" s="4"/>
      <c r="F17" s="4"/>
      <c r="G17" s="4">
        <v>4050000</v>
      </c>
      <c r="H17" s="4"/>
      <c r="I17" s="4">
        <v>2047100.0000000002</v>
      </c>
      <c r="J17" s="4">
        <v>0</v>
      </c>
      <c r="K17" s="4"/>
      <c r="L17" s="3">
        <f t="shared" si="0"/>
        <v>25795760</v>
      </c>
      <c r="M17" s="3">
        <f t="shared" si="0"/>
        <v>30343030.000000004</v>
      </c>
      <c r="N17" s="4">
        <f>L17+M17</f>
        <v>56138790</v>
      </c>
      <c r="P17" s="6" t="s">
        <v>14</v>
      </c>
      <c r="Q17" s="4">
        <v>2175</v>
      </c>
      <c r="R17" s="4">
        <v>2431</v>
      </c>
      <c r="S17" s="4">
        <v>285</v>
      </c>
      <c r="T17" s="4">
        <v>0</v>
      </c>
      <c r="U17" s="4">
        <v>0</v>
      </c>
      <c r="V17" s="4">
        <v>299</v>
      </c>
      <c r="W17" s="4">
        <v>0</v>
      </c>
      <c r="X17" s="4">
        <v>355</v>
      </c>
      <c r="Y17" s="4">
        <v>232</v>
      </c>
      <c r="Z17" s="4">
        <v>0</v>
      </c>
      <c r="AA17" s="3">
        <f t="shared" si="1"/>
        <v>2692</v>
      </c>
      <c r="AB17" s="3">
        <f t="shared" si="1"/>
        <v>3085</v>
      </c>
      <c r="AC17" s="4">
        <f>AA17+AB17</f>
        <v>5777</v>
      </c>
      <c r="AE17" s="6" t="s">
        <v>14</v>
      </c>
      <c r="AF17" s="4">
        <f t="shared" si="2"/>
        <v>9981.9586206896547</v>
      </c>
      <c r="AG17" s="4">
        <f t="shared" si="2"/>
        <v>9973.6445907034158</v>
      </c>
      <c r="AH17" s="4">
        <f t="shared" si="2"/>
        <v>14333.333333333334</v>
      </c>
      <c r="AI17" s="4" t="str">
        <f t="shared" si="2"/>
        <v>N.A.</v>
      </c>
      <c r="AJ17" s="4" t="str">
        <f t="shared" si="2"/>
        <v>N.A.</v>
      </c>
      <c r="AK17" s="4">
        <f t="shared" si="2"/>
        <v>13545.15050167224</v>
      </c>
      <c r="AL17" s="4" t="str">
        <f t="shared" si="2"/>
        <v>N.A.</v>
      </c>
      <c r="AM17" s="4">
        <f t="shared" si="2"/>
        <v>5766.4788732394372</v>
      </c>
      <c r="AN17" s="4">
        <f t="shared" si="2"/>
        <v>0</v>
      </c>
      <c r="AO17" s="4" t="str">
        <f t="shared" si="2"/>
        <v>N.A.</v>
      </c>
      <c r="AP17" s="4">
        <f t="shared" si="2"/>
        <v>9582.3774145616644</v>
      </c>
      <c r="AQ17" s="4">
        <f t="shared" si="2"/>
        <v>9835.666126418153</v>
      </c>
      <c r="AR17" s="4">
        <f t="shared" si="2"/>
        <v>9717.6371819283358</v>
      </c>
    </row>
    <row r="18" spans="1:44" ht="15.75" customHeight="1" thickBot="1" x14ac:dyDescent="0.3">
      <c r="A18" s="6" t="s">
        <v>15</v>
      </c>
      <c r="B18" s="4">
        <v>490200.00000000006</v>
      </c>
      <c r="C18" s="4"/>
      <c r="D18" s="4"/>
      <c r="E18" s="4"/>
      <c r="F18" s="4"/>
      <c r="G18" s="4">
        <v>39615</v>
      </c>
      <c r="H18" s="4">
        <v>9139760</v>
      </c>
      <c r="I18" s="4"/>
      <c r="J18" s="4">
        <v>0</v>
      </c>
      <c r="K18" s="4"/>
      <c r="L18" s="3">
        <f t="shared" si="0"/>
        <v>9629960</v>
      </c>
      <c r="M18" s="3">
        <f t="shared" si="0"/>
        <v>39615</v>
      </c>
      <c r="N18" s="4">
        <f>L18+M18</f>
        <v>9669575</v>
      </c>
      <c r="P18" s="6" t="s">
        <v>15</v>
      </c>
      <c r="Q18" s="4">
        <v>262</v>
      </c>
      <c r="R18" s="4">
        <v>0</v>
      </c>
      <c r="S18" s="4">
        <v>0</v>
      </c>
      <c r="T18" s="4">
        <v>0</v>
      </c>
      <c r="U18" s="4">
        <v>0</v>
      </c>
      <c r="V18" s="4">
        <v>95</v>
      </c>
      <c r="W18" s="4">
        <v>3502</v>
      </c>
      <c r="X18" s="4">
        <v>0</v>
      </c>
      <c r="Y18" s="4">
        <v>1401</v>
      </c>
      <c r="Z18" s="4">
        <v>0</v>
      </c>
      <c r="AA18" s="3">
        <f t="shared" si="1"/>
        <v>5165</v>
      </c>
      <c r="AB18" s="3">
        <f t="shared" si="1"/>
        <v>95</v>
      </c>
      <c r="AC18" s="4">
        <f>AA18+AB18</f>
        <v>5260</v>
      </c>
      <c r="AE18" s="6" t="s">
        <v>15</v>
      </c>
      <c r="AF18" s="4">
        <f t="shared" si="2"/>
        <v>1870.9923664122139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417</v>
      </c>
      <c r="AL18" s="4">
        <f t="shared" si="2"/>
        <v>2609.8686464877214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1864.4646660212973</v>
      </c>
      <c r="AQ18" s="4">
        <f t="shared" si="2"/>
        <v>417</v>
      </c>
      <c r="AR18" s="4">
        <f t="shared" si="2"/>
        <v>1838.3222433460076</v>
      </c>
    </row>
    <row r="19" spans="1:44" ht="15.75" customHeight="1" thickBot="1" x14ac:dyDescent="0.3">
      <c r="A19" s="7" t="s">
        <v>16</v>
      </c>
      <c r="B19" s="4">
        <v>32474365</v>
      </c>
      <c r="C19" s="4">
        <v>24245930.000000004</v>
      </c>
      <c r="D19" s="4">
        <v>6331750</v>
      </c>
      <c r="E19" s="4"/>
      <c r="F19" s="4">
        <v>2042500</v>
      </c>
      <c r="G19" s="4">
        <v>4089615</v>
      </c>
      <c r="H19" s="4">
        <v>23956534.999999996</v>
      </c>
      <c r="I19" s="4">
        <v>2047100.0000000002</v>
      </c>
      <c r="J19" s="4">
        <v>0</v>
      </c>
      <c r="K19" s="4"/>
      <c r="L19" s="3">
        <f t="shared" ref="L19:M19" si="3">SUM(L15:L18)</f>
        <v>64805150</v>
      </c>
      <c r="M19" s="3">
        <f t="shared" si="3"/>
        <v>30382645.000000004</v>
      </c>
      <c r="N19" s="4"/>
      <c r="P19" s="7" t="s">
        <v>16</v>
      </c>
      <c r="Q19" s="4">
        <v>4376</v>
      </c>
      <c r="R19" s="4">
        <v>2431</v>
      </c>
      <c r="S19" s="4">
        <v>475</v>
      </c>
      <c r="T19" s="4">
        <v>0</v>
      </c>
      <c r="U19" s="4">
        <v>95</v>
      </c>
      <c r="V19" s="4">
        <v>394</v>
      </c>
      <c r="W19" s="4">
        <v>6730</v>
      </c>
      <c r="X19" s="4">
        <v>355</v>
      </c>
      <c r="Y19" s="4">
        <v>1633</v>
      </c>
      <c r="Z19" s="4">
        <v>0</v>
      </c>
      <c r="AA19" s="3">
        <f t="shared" si="1"/>
        <v>13309</v>
      </c>
      <c r="AB19" s="3">
        <f t="shared" si="1"/>
        <v>3180</v>
      </c>
      <c r="AC19" s="4"/>
      <c r="AE19" s="7" t="s">
        <v>16</v>
      </c>
      <c r="AF19" s="4">
        <f t="shared" ref="AF19:AQ19" si="4">IFERROR(B19/Q19, "N.A.")</f>
        <v>7421.0157678244968</v>
      </c>
      <c r="AG19" s="4">
        <f t="shared" si="4"/>
        <v>9973.6445907034158</v>
      </c>
      <c r="AH19" s="4">
        <f t="shared" si="4"/>
        <v>13330</v>
      </c>
      <c r="AI19" s="4" t="str">
        <f t="shared" si="4"/>
        <v>N.A.</v>
      </c>
      <c r="AJ19" s="4">
        <f t="shared" si="4"/>
        <v>21500</v>
      </c>
      <c r="AK19" s="4">
        <f t="shared" si="4"/>
        <v>10379.733502538071</v>
      </c>
      <c r="AL19" s="4">
        <f t="shared" si="4"/>
        <v>3559.6634472511137</v>
      </c>
      <c r="AM19" s="4">
        <f t="shared" si="4"/>
        <v>5766.4788732394372</v>
      </c>
      <c r="AN19" s="4">
        <f t="shared" si="4"/>
        <v>0</v>
      </c>
      <c r="AO19" s="4" t="str">
        <f t="shared" si="4"/>
        <v>N.A.</v>
      </c>
      <c r="AP19" s="4">
        <f t="shared" si="4"/>
        <v>4869.272672627545</v>
      </c>
      <c r="AQ19" s="4">
        <f t="shared" si="4"/>
        <v>9554.2908805031457</v>
      </c>
      <c r="AR19" s="4"/>
    </row>
    <row r="20" spans="1:44" ht="15.75" thickBot="1" x14ac:dyDescent="0.3">
      <c r="A20" s="8" t="s">
        <v>0</v>
      </c>
      <c r="B20" s="41">
        <f>B19+C19</f>
        <v>56720295</v>
      </c>
      <c r="C20" s="42"/>
      <c r="D20" s="41">
        <f>D19+E19</f>
        <v>6331750</v>
      </c>
      <c r="E20" s="42"/>
      <c r="F20" s="41">
        <f>F19+G19</f>
        <v>6132115</v>
      </c>
      <c r="G20" s="42"/>
      <c r="H20" s="41">
        <f>H19+I19</f>
        <v>26003634.999999996</v>
      </c>
      <c r="I20" s="42"/>
      <c r="J20" s="41">
        <f>J19+K19</f>
        <v>0</v>
      </c>
      <c r="K20" s="42"/>
      <c r="L20" s="5"/>
      <c r="M20" s="2"/>
      <c r="N20" s="1">
        <f>B20+D20+F20+H20+J20</f>
        <v>95187795</v>
      </c>
      <c r="P20" s="8" t="s">
        <v>0</v>
      </c>
      <c r="Q20" s="41">
        <f>Q19+R19</f>
        <v>6807</v>
      </c>
      <c r="R20" s="42"/>
      <c r="S20" s="41">
        <f>S19+T19</f>
        <v>475</v>
      </c>
      <c r="T20" s="42"/>
      <c r="U20" s="41">
        <f>U19+V19</f>
        <v>489</v>
      </c>
      <c r="V20" s="42"/>
      <c r="W20" s="41">
        <f>W19+X19</f>
        <v>7085</v>
      </c>
      <c r="X20" s="42"/>
      <c r="Y20" s="41">
        <f>Y19+Z19</f>
        <v>1633</v>
      </c>
      <c r="Z20" s="42"/>
      <c r="AA20" s="5"/>
      <c r="AB20" s="2"/>
      <c r="AC20" s="1">
        <f>Q20+S20+U20+W20+Y20</f>
        <v>16489</v>
      </c>
      <c r="AE20" s="8" t="s">
        <v>0</v>
      </c>
      <c r="AF20" s="43">
        <f>IFERROR(B20/Q20,"N.A.")</f>
        <v>8332.6421330982812</v>
      </c>
      <c r="AG20" s="44"/>
      <c r="AH20" s="43">
        <f>IFERROR(D20/S20,"N.A.")</f>
        <v>13330</v>
      </c>
      <c r="AI20" s="44"/>
      <c r="AJ20" s="43">
        <f>IFERROR(F20/U20,"N.A.")</f>
        <v>12540.112474437628</v>
      </c>
      <c r="AK20" s="44"/>
      <c r="AL20" s="43">
        <f>IFERROR(H20/W20,"N.A.")</f>
        <v>3670.237826393789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5772.805809933895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3994750.0000000005</v>
      </c>
      <c r="C27" s="4"/>
      <c r="D27" s="4">
        <v>2246750</v>
      </c>
      <c r="E27" s="4"/>
      <c r="F27" s="4">
        <v>2042500</v>
      </c>
      <c r="G27" s="4"/>
      <c r="H27" s="4">
        <v>13462490</v>
      </c>
      <c r="I27" s="4"/>
      <c r="J27" s="4"/>
      <c r="K27" s="4"/>
      <c r="L27" s="3">
        <f t="shared" ref="L27:M31" si="5">B27+D27+F27+H27+J27</f>
        <v>21746490</v>
      </c>
      <c r="M27" s="3">
        <f t="shared" si="5"/>
        <v>0</v>
      </c>
      <c r="N27" s="4">
        <f>L27+M27</f>
        <v>21746490</v>
      </c>
      <c r="P27" s="6" t="s">
        <v>12</v>
      </c>
      <c r="Q27" s="4">
        <v>914</v>
      </c>
      <c r="R27" s="4">
        <v>0</v>
      </c>
      <c r="S27" s="4">
        <v>190</v>
      </c>
      <c r="T27" s="4">
        <v>0</v>
      </c>
      <c r="U27" s="4">
        <v>95</v>
      </c>
      <c r="V27" s="4">
        <v>0</v>
      </c>
      <c r="W27" s="4">
        <v>1373</v>
      </c>
      <c r="X27" s="4">
        <v>0</v>
      </c>
      <c r="Y27" s="4">
        <v>0</v>
      </c>
      <c r="Z27" s="4">
        <v>0</v>
      </c>
      <c r="AA27" s="3">
        <f t="shared" ref="AA27:AB31" si="6">Q27+S27+U27+W27+Y27</f>
        <v>2572</v>
      </c>
      <c r="AB27" s="3">
        <f t="shared" si="6"/>
        <v>0</v>
      </c>
      <c r="AC27" s="4">
        <f>AA27+AB27</f>
        <v>2572</v>
      </c>
      <c r="AE27" s="6" t="s">
        <v>12</v>
      </c>
      <c r="AF27" s="4">
        <f t="shared" ref="AF27:AR30" si="7">IFERROR(B27/Q27, "N.A.")</f>
        <v>4370.6236323851208</v>
      </c>
      <c r="AG27" s="4" t="str">
        <f t="shared" si="7"/>
        <v>N.A.</v>
      </c>
      <c r="AH27" s="4">
        <f t="shared" si="7"/>
        <v>11825</v>
      </c>
      <c r="AI27" s="4" t="str">
        <f t="shared" si="7"/>
        <v>N.A.</v>
      </c>
      <c r="AJ27" s="4">
        <f t="shared" si="7"/>
        <v>21500</v>
      </c>
      <c r="AK27" s="4" t="str">
        <f t="shared" si="7"/>
        <v>N.A.</v>
      </c>
      <c r="AL27" s="4">
        <f t="shared" si="7"/>
        <v>9805.1638747268753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8455.0894245723175</v>
      </c>
      <c r="AQ27" s="4" t="str">
        <f t="shared" si="7"/>
        <v>N.A.</v>
      </c>
      <c r="AR27" s="4">
        <f t="shared" si="7"/>
        <v>8455.0894245723175</v>
      </c>
    </row>
    <row r="28" spans="1:44" ht="15.75" customHeight="1" thickBot="1" x14ac:dyDescent="0.3">
      <c r="A28" s="6" t="s">
        <v>13</v>
      </c>
      <c r="B28" s="4">
        <v>2430000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2430000</v>
      </c>
      <c r="M28" s="3">
        <f t="shared" si="5"/>
        <v>0</v>
      </c>
      <c r="N28" s="4">
        <f>L28+M28</f>
        <v>2430000</v>
      </c>
      <c r="P28" s="6" t="s">
        <v>13</v>
      </c>
      <c r="Q28" s="4">
        <v>81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81</v>
      </c>
      <c r="AB28" s="3">
        <f t="shared" si="6"/>
        <v>0</v>
      </c>
      <c r="AC28" s="4">
        <f>AA28+AB28</f>
        <v>81</v>
      </c>
      <c r="AE28" s="6" t="s">
        <v>13</v>
      </c>
      <c r="AF28" s="4">
        <f t="shared" si="7"/>
        <v>30000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30000</v>
      </c>
      <c r="AQ28" s="4" t="str">
        <f t="shared" si="7"/>
        <v>N.A.</v>
      </c>
      <c r="AR28" s="4">
        <f t="shared" si="7"/>
        <v>30000</v>
      </c>
    </row>
    <row r="29" spans="1:44" ht="15.75" customHeight="1" thickBot="1" x14ac:dyDescent="0.3">
      <c r="A29" s="6" t="s">
        <v>14</v>
      </c>
      <c r="B29" s="4">
        <v>17802250.000000004</v>
      </c>
      <c r="C29" s="4">
        <v>15917530</v>
      </c>
      <c r="D29" s="4">
        <v>4085000</v>
      </c>
      <c r="E29" s="4"/>
      <c r="F29" s="4"/>
      <c r="G29" s="4">
        <v>3240000</v>
      </c>
      <c r="H29" s="4"/>
      <c r="I29" s="4">
        <v>2047100.0000000002</v>
      </c>
      <c r="J29" s="4">
        <v>0</v>
      </c>
      <c r="K29" s="4"/>
      <c r="L29" s="3">
        <f t="shared" si="5"/>
        <v>21887250.000000004</v>
      </c>
      <c r="M29" s="3">
        <f t="shared" si="5"/>
        <v>21204630</v>
      </c>
      <c r="N29" s="4">
        <f>L29+M29</f>
        <v>43091880</v>
      </c>
      <c r="P29" s="6" t="s">
        <v>14</v>
      </c>
      <c r="Q29" s="4">
        <v>1261</v>
      </c>
      <c r="R29" s="4">
        <v>1688</v>
      </c>
      <c r="S29" s="4">
        <v>285</v>
      </c>
      <c r="T29" s="4">
        <v>0</v>
      </c>
      <c r="U29" s="4">
        <v>0</v>
      </c>
      <c r="V29" s="4">
        <v>218</v>
      </c>
      <c r="W29" s="4">
        <v>0</v>
      </c>
      <c r="X29" s="4">
        <v>355</v>
      </c>
      <c r="Y29" s="4">
        <v>95</v>
      </c>
      <c r="Z29" s="4">
        <v>0</v>
      </c>
      <c r="AA29" s="3">
        <f t="shared" si="6"/>
        <v>1641</v>
      </c>
      <c r="AB29" s="3">
        <f t="shared" si="6"/>
        <v>2261</v>
      </c>
      <c r="AC29" s="4">
        <f>AA29+AB29</f>
        <v>3902</v>
      </c>
      <c r="AE29" s="6" t="s">
        <v>14</v>
      </c>
      <c r="AF29" s="4">
        <f t="shared" si="7"/>
        <v>14117.565424266459</v>
      </c>
      <c r="AG29" s="4">
        <f t="shared" si="7"/>
        <v>9429.8163507109002</v>
      </c>
      <c r="AH29" s="4">
        <f t="shared" si="7"/>
        <v>14333.333333333334</v>
      </c>
      <c r="AI29" s="4" t="str">
        <f t="shared" si="7"/>
        <v>N.A.</v>
      </c>
      <c r="AJ29" s="4" t="str">
        <f t="shared" si="7"/>
        <v>N.A.</v>
      </c>
      <c r="AK29" s="4">
        <f t="shared" si="7"/>
        <v>14862.385321100917</v>
      </c>
      <c r="AL29" s="4" t="str">
        <f t="shared" si="7"/>
        <v>N.A.</v>
      </c>
      <c r="AM29" s="4">
        <f t="shared" si="7"/>
        <v>5766.4788732394372</v>
      </c>
      <c r="AN29" s="4">
        <f t="shared" si="7"/>
        <v>0</v>
      </c>
      <c r="AO29" s="4" t="str">
        <f t="shared" si="7"/>
        <v>N.A.</v>
      </c>
      <c r="AP29" s="4">
        <f t="shared" si="7"/>
        <v>13337.751371115175</v>
      </c>
      <c r="AQ29" s="4">
        <f t="shared" si="7"/>
        <v>9378.4298982750988</v>
      </c>
      <c r="AR29" s="4">
        <f t="shared" si="7"/>
        <v>11043.536647872887</v>
      </c>
    </row>
    <row r="30" spans="1:44" ht="15.75" customHeight="1" thickBot="1" x14ac:dyDescent="0.3">
      <c r="A30" s="6" t="s">
        <v>15</v>
      </c>
      <c r="B30" s="4">
        <v>490200.00000000006</v>
      </c>
      <c r="C30" s="4"/>
      <c r="D30" s="4"/>
      <c r="E30" s="4"/>
      <c r="F30" s="4"/>
      <c r="G30" s="4">
        <v>39615</v>
      </c>
      <c r="H30" s="4">
        <v>7570835</v>
      </c>
      <c r="I30" s="4"/>
      <c r="J30" s="4">
        <v>0</v>
      </c>
      <c r="K30" s="4"/>
      <c r="L30" s="3">
        <f t="shared" si="5"/>
        <v>8061035</v>
      </c>
      <c r="M30" s="3">
        <f t="shared" si="5"/>
        <v>39615</v>
      </c>
      <c r="N30" s="4">
        <f>L30+M30</f>
        <v>8100650</v>
      </c>
      <c r="P30" s="6" t="s">
        <v>15</v>
      </c>
      <c r="Q30" s="4">
        <v>262</v>
      </c>
      <c r="R30" s="4">
        <v>0</v>
      </c>
      <c r="S30" s="4">
        <v>0</v>
      </c>
      <c r="T30" s="4">
        <v>0</v>
      </c>
      <c r="U30" s="4">
        <v>0</v>
      </c>
      <c r="V30" s="4">
        <v>95</v>
      </c>
      <c r="W30" s="4">
        <v>3145</v>
      </c>
      <c r="X30" s="4">
        <v>0</v>
      </c>
      <c r="Y30" s="4">
        <v>1264</v>
      </c>
      <c r="Z30" s="4">
        <v>0</v>
      </c>
      <c r="AA30" s="3">
        <f t="shared" si="6"/>
        <v>4671</v>
      </c>
      <c r="AB30" s="3">
        <f t="shared" si="6"/>
        <v>95</v>
      </c>
      <c r="AC30" s="4">
        <f>AA30+AB30</f>
        <v>4766</v>
      </c>
      <c r="AE30" s="6" t="s">
        <v>15</v>
      </c>
      <c r="AF30" s="4">
        <f t="shared" si="7"/>
        <v>1870.9923664122139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417</v>
      </c>
      <c r="AL30" s="4">
        <f t="shared" si="7"/>
        <v>2407.2607313195549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1725.7621494326697</v>
      </c>
      <c r="AQ30" s="4">
        <f t="shared" si="7"/>
        <v>417</v>
      </c>
      <c r="AR30" s="4">
        <f t="shared" si="7"/>
        <v>1699.674779689467</v>
      </c>
    </row>
    <row r="31" spans="1:44" ht="15.75" customHeight="1" thickBot="1" x14ac:dyDescent="0.3">
      <c r="A31" s="7" t="s">
        <v>16</v>
      </c>
      <c r="B31" s="4">
        <v>24717200</v>
      </c>
      <c r="C31" s="4">
        <v>15917530</v>
      </c>
      <c r="D31" s="4">
        <v>6331750</v>
      </c>
      <c r="E31" s="4"/>
      <c r="F31" s="4">
        <v>2042500</v>
      </c>
      <c r="G31" s="4">
        <v>3279615</v>
      </c>
      <c r="H31" s="4">
        <v>21033325</v>
      </c>
      <c r="I31" s="4">
        <v>2047100.0000000002</v>
      </c>
      <c r="J31" s="4">
        <v>0</v>
      </c>
      <c r="K31" s="4"/>
      <c r="L31" s="3">
        <f t="shared" si="5"/>
        <v>54124775</v>
      </c>
      <c r="M31" s="3">
        <f t="shared" si="5"/>
        <v>21244245</v>
      </c>
      <c r="N31" s="4"/>
      <c r="P31" s="7" t="s">
        <v>16</v>
      </c>
      <c r="Q31" s="4">
        <v>2518</v>
      </c>
      <c r="R31" s="4">
        <v>1688</v>
      </c>
      <c r="S31" s="4">
        <v>475</v>
      </c>
      <c r="T31" s="4">
        <v>0</v>
      </c>
      <c r="U31" s="4">
        <v>95</v>
      </c>
      <c r="V31" s="4">
        <v>313</v>
      </c>
      <c r="W31" s="4">
        <v>4518</v>
      </c>
      <c r="X31" s="4">
        <v>355</v>
      </c>
      <c r="Y31" s="4">
        <v>1359</v>
      </c>
      <c r="Z31" s="4">
        <v>0</v>
      </c>
      <c r="AA31" s="3">
        <f t="shared" si="6"/>
        <v>8965</v>
      </c>
      <c r="AB31" s="3">
        <f t="shared" si="6"/>
        <v>2356</v>
      </c>
      <c r="AC31" s="4"/>
      <c r="AE31" s="7" t="s">
        <v>16</v>
      </c>
      <c r="AF31" s="4">
        <f t="shared" ref="AF31:AQ31" si="8">IFERROR(B31/Q31, "N.A.")</f>
        <v>9816.2033359809375</v>
      </c>
      <c r="AG31" s="4">
        <f t="shared" si="8"/>
        <v>9429.8163507109002</v>
      </c>
      <c r="AH31" s="4">
        <f t="shared" si="8"/>
        <v>13330</v>
      </c>
      <c r="AI31" s="4" t="str">
        <f t="shared" si="8"/>
        <v>N.A.</v>
      </c>
      <c r="AJ31" s="4">
        <f t="shared" si="8"/>
        <v>21500</v>
      </c>
      <c r="AK31" s="4">
        <f t="shared" si="8"/>
        <v>10478.003194888179</v>
      </c>
      <c r="AL31" s="4">
        <f t="shared" si="8"/>
        <v>4655.4504205400617</v>
      </c>
      <c r="AM31" s="4">
        <f t="shared" si="8"/>
        <v>5766.4788732394372</v>
      </c>
      <c r="AN31" s="4">
        <f t="shared" si="8"/>
        <v>0</v>
      </c>
      <c r="AO31" s="4" t="str">
        <f t="shared" si="8"/>
        <v>N.A.</v>
      </c>
      <c r="AP31" s="4">
        <f t="shared" si="8"/>
        <v>6037.3424428332401</v>
      </c>
      <c r="AQ31" s="4">
        <f t="shared" si="8"/>
        <v>9017.0819185059427</v>
      </c>
      <c r="AR31" s="4"/>
    </row>
    <row r="32" spans="1:44" ht="15.75" customHeight="1" thickBot="1" x14ac:dyDescent="0.3">
      <c r="A32" s="8" t="s">
        <v>0</v>
      </c>
      <c r="B32" s="41">
        <f>B31+C31</f>
        <v>40634730</v>
      </c>
      <c r="C32" s="42"/>
      <c r="D32" s="41">
        <f>D31+E31</f>
        <v>6331750</v>
      </c>
      <c r="E32" s="42"/>
      <c r="F32" s="41">
        <f>F31+G31</f>
        <v>5322115</v>
      </c>
      <c r="G32" s="42"/>
      <c r="H32" s="41">
        <f>H31+I31</f>
        <v>23080425</v>
      </c>
      <c r="I32" s="42"/>
      <c r="J32" s="41">
        <f>J31+K31</f>
        <v>0</v>
      </c>
      <c r="K32" s="42"/>
      <c r="L32" s="5"/>
      <c r="M32" s="2"/>
      <c r="N32" s="1">
        <f>B32+D32+F32+H32+J32</f>
        <v>75369020</v>
      </c>
      <c r="P32" s="8" t="s">
        <v>0</v>
      </c>
      <c r="Q32" s="41">
        <f>Q31+R31</f>
        <v>4206</v>
      </c>
      <c r="R32" s="42"/>
      <c r="S32" s="41">
        <f>S31+T31</f>
        <v>475</v>
      </c>
      <c r="T32" s="42"/>
      <c r="U32" s="41">
        <f>U31+V31</f>
        <v>408</v>
      </c>
      <c r="V32" s="42"/>
      <c r="W32" s="41">
        <f>W31+X31</f>
        <v>4873</v>
      </c>
      <c r="X32" s="42"/>
      <c r="Y32" s="41">
        <f>Y31+Z31</f>
        <v>1359</v>
      </c>
      <c r="Z32" s="42"/>
      <c r="AA32" s="5"/>
      <c r="AB32" s="2"/>
      <c r="AC32" s="1">
        <f>Q32+S32+U32+W32+Y32</f>
        <v>11321</v>
      </c>
      <c r="AE32" s="8" t="s">
        <v>0</v>
      </c>
      <c r="AF32" s="43">
        <f>IFERROR(B32/Q32,"N.A.")</f>
        <v>9661.1340941512117</v>
      </c>
      <c r="AG32" s="44"/>
      <c r="AH32" s="43">
        <f>IFERROR(D32/S32,"N.A.")</f>
        <v>13330</v>
      </c>
      <c r="AI32" s="44"/>
      <c r="AJ32" s="43">
        <f>IFERROR(F32/U32,"N.A.")</f>
        <v>13044.399509803921</v>
      </c>
      <c r="AK32" s="44"/>
      <c r="AL32" s="43">
        <f>IFERROR(H32/W32,"N.A.")</f>
        <v>4736.3892879129899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6657.4525218620265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3325835</v>
      </c>
      <c r="C39" s="4"/>
      <c r="D39" s="4"/>
      <c r="E39" s="4"/>
      <c r="F39" s="4"/>
      <c r="G39" s="4"/>
      <c r="H39" s="4">
        <v>1354285.0000000002</v>
      </c>
      <c r="I39" s="4"/>
      <c r="J39" s="4"/>
      <c r="K39" s="4"/>
      <c r="L39" s="3">
        <f t="shared" ref="L39:M43" si="9">B39+D39+F39+H39+J39</f>
        <v>4680120</v>
      </c>
      <c r="M39" s="3">
        <f t="shared" si="9"/>
        <v>0</v>
      </c>
      <c r="N39" s="4">
        <f>L39+M39</f>
        <v>4680120</v>
      </c>
      <c r="P39" s="6" t="s">
        <v>12</v>
      </c>
      <c r="Q39" s="4">
        <v>726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1855</v>
      </c>
      <c r="X39" s="4">
        <v>0</v>
      </c>
      <c r="Y39" s="4">
        <v>0</v>
      </c>
      <c r="Z39" s="4">
        <v>0</v>
      </c>
      <c r="AA39" s="3">
        <f t="shared" ref="AA39:AB43" si="10">Q39+S39+U39+W39+Y39</f>
        <v>2581</v>
      </c>
      <c r="AB39" s="3">
        <f t="shared" si="10"/>
        <v>0</v>
      </c>
      <c r="AC39" s="4">
        <f>AA39+AB39</f>
        <v>2581</v>
      </c>
      <c r="AE39" s="6" t="s">
        <v>12</v>
      </c>
      <c r="AF39" s="4">
        <f t="shared" ref="AF39:AR42" si="11">IFERROR(B39/Q39, "N.A.")</f>
        <v>4581.0399449035813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730.07277628032352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1813.2971716388997</v>
      </c>
      <c r="AQ39" s="4" t="str">
        <f t="shared" si="11"/>
        <v>N.A.</v>
      </c>
      <c r="AR39" s="4">
        <f t="shared" si="11"/>
        <v>1813.2971716388997</v>
      </c>
    </row>
    <row r="40" spans="1:44" ht="15.75" customHeight="1" thickBot="1" x14ac:dyDescent="0.3">
      <c r="A40" s="6" t="s">
        <v>13</v>
      </c>
      <c r="B40" s="4">
        <v>522820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522820</v>
      </c>
      <c r="M40" s="3">
        <f t="shared" si="9"/>
        <v>0</v>
      </c>
      <c r="N40" s="4">
        <f>L40+M40</f>
        <v>522820</v>
      </c>
      <c r="P40" s="6" t="s">
        <v>13</v>
      </c>
      <c r="Q40" s="4">
        <v>218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218</v>
      </c>
      <c r="AB40" s="3">
        <f t="shared" si="10"/>
        <v>0</v>
      </c>
      <c r="AC40" s="4">
        <f>AA40+AB40</f>
        <v>218</v>
      </c>
      <c r="AE40" s="6" t="s">
        <v>13</v>
      </c>
      <c r="AF40" s="4">
        <f t="shared" si="11"/>
        <v>2398.2568807339449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2398.2568807339449</v>
      </c>
      <c r="AQ40" s="4" t="str">
        <f t="shared" si="11"/>
        <v>N.A.</v>
      </c>
      <c r="AR40" s="4">
        <f t="shared" si="11"/>
        <v>2398.2568807339449</v>
      </c>
    </row>
    <row r="41" spans="1:44" ht="15.75" customHeight="1" thickBot="1" x14ac:dyDescent="0.3">
      <c r="A41" s="6" t="s">
        <v>14</v>
      </c>
      <c r="B41" s="4">
        <v>3908510</v>
      </c>
      <c r="C41" s="4">
        <v>8328400</v>
      </c>
      <c r="D41" s="4"/>
      <c r="E41" s="4"/>
      <c r="F41" s="4"/>
      <c r="G41" s="4">
        <v>810000</v>
      </c>
      <c r="H41" s="4"/>
      <c r="I41" s="4"/>
      <c r="J41" s="4">
        <v>0</v>
      </c>
      <c r="K41" s="4"/>
      <c r="L41" s="3">
        <f t="shared" si="9"/>
        <v>3908510</v>
      </c>
      <c r="M41" s="3">
        <f t="shared" si="9"/>
        <v>9138400</v>
      </c>
      <c r="N41" s="4">
        <f>L41+M41</f>
        <v>13046910</v>
      </c>
      <c r="P41" s="6" t="s">
        <v>14</v>
      </c>
      <c r="Q41" s="4">
        <v>914</v>
      </c>
      <c r="R41" s="4">
        <v>743</v>
      </c>
      <c r="S41" s="4">
        <v>0</v>
      </c>
      <c r="T41" s="4">
        <v>0</v>
      </c>
      <c r="U41" s="4">
        <v>0</v>
      </c>
      <c r="V41" s="4">
        <v>81</v>
      </c>
      <c r="W41" s="4">
        <v>0</v>
      </c>
      <c r="X41" s="4">
        <v>0</v>
      </c>
      <c r="Y41" s="4">
        <v>137</v>
      </c>
      <c r="Z41" s="4">
        <v>0</v>
      </c>
      <c r="AA41" s="3">
        <f t="shared" si="10"/>
        <v>1051</v>
      </c>
      <c r="AB41" s="3">
        <f t="shared" si="10"/>
        <v>824</v>
      </c>
      <c r="AC41" s="4">
        <f>AA41+AB41</f>
        <v>1875</v>
      </c>
      <c r="AE41" s="6" t="s">
        <v>14</v>
      </c>
      <c r="AF41" s="4">
        <f t="shared" si="11"/>
        <v>4276.2691466083152</v>
      </c>
      <c r="AG41" s="4">
        <f t="shared" si="11"/>
        <v>11209.152086137281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10000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3718.8487155090388</v>
      </c>
      <c r="AQ41" s="4">
        <f t="shared" si="11"/>
        <v>11090.291262135923</v>
      </c>
      <c r="AR41" s="4">
        <f t="shared" si="11"/>
        <v>6958.3519999999999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1568925</v>
      </c>
      <c r="I42" s="4"/>
      <c r="J42" s="4">
        <v>0</v>
      </c>
      <c r="K42" s="4"/>
      <c r="L42" s="3">
        <f t="shared" si="9"/>
        <v>1568925</v>
      </c>
      <c r="M42" s="3">
        <f t="shared" si="9"/>
        <v>0</v>
      </c>
      <c r="N42" s="4">
        <f>L42+M42</f>
        <v>1568925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357</v>
      </c>
      <c r="X42" s="4">
        <v>0</v>
      </c>
      <c r="Y42" s="4">
        <v>137</v>
      </c>
      <c r="Z42" s="4">
        <v>0</v>
      </c>
      <c r="AA42" s="3">
        <f t="shared" si="10"/>
        <v>494</v>
      </c>
      <c r="AB42" s="3">
        <f t="shared" si="10"/>
        <v>0</v>
      </c>
      <c r="AC42" s="4">
        <f>AA42+AB42</f>
        <v>494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4394.7478991596636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3175.9615384615386</v>
      </c>
      <c r="AQ42" s="4" t="str">
        <f t="shared" si="11"/>
        <v>N.A.</v>
      </c>
      <c r="AR42" s="4">
        <f t="shared" si="11"/>
        <v>3175.9615384615386</v>
      </c>
    </row>
    <row r="43" spans="1:44" ht="15.75" customHeight="1" thickBot="1" x14ac:dyDescent="0.3">
      <c r="A43" s="7" t="s">
        <v>16</v>
      </c>
      <c r="B43" s="4">
        <v>7757164.9999999972</v>
      </c>
      <c r="C43" s="4">
        <v>8328400</v>
      </c>
      <c r="D43" s="4"/>
      <c r="E43" s="4"/>
      <c r="F43" s="4"/>
      <c r="G43" s="4">
        <v>810000</v>
      </c>
      <c r="H43" s="4">
        <v>2923209.9999999995</v>
      </c>
      <c r="I43" s="4"/>
      <c r="J43" s="4">
        <v>0</v>
      </c>
      <c r="K43" s="4"/>
      <c r="L43" s="3">
        <f t="shared" si="9"/>
        <v>10680374.999999996</v>
      </c>
      <c r="M43" s="3">
        <f t="shared" si="9"/>
        <v>9138400</v>
      </c>
      <c r="N43" s="4"/>
      <c r="P43" s="7" t="s">
        <v>16</v>
      </c>
      <c r="Q43" s="4">
        <v>1858</v>
      </c>
      <c r="R43" s="4">
        <v>743</v>
      </c>
      <c r="S43" s="4">
        <v>0</v>
      </c>
      <c r="T43" s="4">
        <v>0</v>
      </c>
      <c r="U43" s="4">
        <v>0</v>
      </c>
      <c r="V43" s="4">
        <v>81</v>
      </c>
      <c r="W43" s="4">
        <v>2212</v>
      </c>
      <c r="X43" s="4">
        <v>0</v>
      </c>
      <c r="Y43" s="4">
        <v>274</v>
      </c>
      <c r="Z43" s="4">
        <v>0</v>
      </c>
      <c r="AA43" s="3">
        <f t="shared" si="10"/>
        <v>4344</v>
      </c>
      <c r="AB43" s="3">
        <f t="shared" si="10"/>
        <v>824</v>
      </c>
      <c r="AC43" s="4"/>
      <c r="AE43" s="7" t="s">
        <v>16</v>
      </c>
      <c r="AF43" s="4">
        <f t="shared" ref="AF43:AQ43" si="12">IFERROR(B43/Q43, "N.A.")</f>
        <v>4175.0080731969847</v>
      </c>
      <c r="AG43" s="4">
        <f t="shared" si="12"/>
        <v>11209.152086137281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10000</v>
      </c>
      <c r="AL43" s="4">
        <f t="shared" si="12"/>
        <v>1321.5235081374319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2458.6498618784522</v>
      </c>
      <c r="AQ43" s="4">
        <f t="shared" si="12"/>
        <v>11090.291262135923</v>
      </c>
      <c r="AR43" s="4"/>
    </row>
    <row r="44" spans="1:44" ht="15.75" thickBot="1" x14ac:dyDescent="0.3">
      <c r="A44" s="8" t="s">
        <v>0</v>
      </c>
      <c r="B44" s="41">
        <f>B43+C43</f>
        <v>16085564.999999996</v>
      </c>
      <c r="C44" s="42"/>
      <c r="D44" s="41">
        <f>D43+E43</f>
        <v>0</v>
      </c>
      <c r="E44" s="42"/>
      <c r="F44" s="41">
        <f>F43+G43</f>
        <v>810000</v>
      </c>
      <c r="G44" s="42"/>
      <c r="H44" s="41">
        <f>H43+I43</f>
        <v>2923209.9999999995</v>
      </c>
      <c r="I44" s="42"/>
      <c r="J44" s="41">
        <f>J43+K43</f>
        <v>0</v>
      </c>
      <c r="K44" s="42"/>
      <c r="L44" s="5"/>
      <c r="M44" s="2"/>
      <c r="N44" s="1">
        <f>B44+D44+F44+H44+J44</f>
        <v>19818774.999999996</v>
      </c>
      <c r="P44" s="8" t="s">
        <v>0</v>
      </c>
      <c r="Q44" s="41">
        <f>Q43+R43</f>
        <v>2601</v>
      </c>
      <c r="R44" s="42"/>
      <c r="S44" s="41">
        <f>S43+T43</f>
        <v>0</v>
      </c>
      <c r="T44" s="42"/>
      <c r="U44" s="41">
        <f>U43+V43</f>
        <v>81</v>
      </c>
      <c r="V44" s="42"/>
      <c r="W44" s="41">
        <f>W43+X43</f>
        <v>2212</v>
      </c>
      <c r="X44" s="42"/>
      <c r="Y44" s="41">
        <f>Y43+Z43</f>
        <v>274</v>
      </c>
      <c r="Z44" s="42"/>
      <c r="AA44" s="5"/>
      <c r="AB44" s="2"/>
      <c r="AC44" s="1">
        <f>Q44+S44+U44+W44+Y44</f>
        <v>5168</v>
      </c>
      <c r="AE44" s="8" t="s">
        <v>0</v>
      </c>
      <c r="AF44" s="43">
        <f>IFERROR(B44/Q44,"N.A.")</f>
        <v>6184.3771626297566</v>
      </c>
      <c r="AG44" s="44"/>
      <c r="AH44" s="43" t="str">
        <f>IFERROR(D44/S44,"N.A.")</f>
        <v>N.A.</v>
      </c>
      <c r="AI44" s="44"/>
      <c r="AJ44" s="43">
        <f>IFERROR(F44/U44,"N.A.")</f>
        <v>10000</v>
      </c>
      <c r="AK44" s="44"/>
      <c r="AL44" s="43">
        <f>IFERROR(H44/W44,"N.A.")</f>
        <v>1321.5235081374319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3834.9022832817332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</row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7163155</v>
      </c>
      <c r="C15" s="4"/>
      <c r="D15" s="4"/>
      <c r="E15" s="4"/>
      <c r="F15" s="4">
        <v>8267179.9999999991</v>
      </c>
      <c r="G15" s="4"/>
      <c r="H15" s="4">
        <v>10083070</v>
      </c>
      <c r="I15" s="4"/>
      <c r="J15" s="4">
        <v>0</v>
      </c>
      <c r="K15" s="4"/>
      <c r="L15" s="3">
        <f t="shared" ref="L15:M18" si="0">B15+D15+F15+H15+J15</f>
        <v>25513405</v>
      </c>
      <c r="M15" s="3">
        <f t="shared" si="0"/>
        <v>0</v>
      </c>
      <c r="N15" s="4">
        <f>L15+M15</f>
        <v>25513405</v>
      </c>
      <c r="P15" s="6" t="s">
        <v>12</v>
      </c>
      <c r="Q15" s="4">
        <v>988</v>
      </c>
      <c r="R15" s="4">
        <v>0</v>
      </c>
      <c r="S15" s="4">
        <v>0</v>
      </c>
      <c r="T15" s="4">
        <v>0</v>
      </c>
      <c r="U15" s="4">
        <v>627</v>
      </c>
      <c r="V15" s="4">
        <v>0</v>
      </c>
      <c r="W15" s="4">
        <v>1723</v>
      </c>
      <c r="X15" s="4">
        <v>0</v>
      </c>
      <c r="Y15" s="4">
        <v>286</v>
      </c>
      <c r="Z15" s="4">
        <v>0</v>
      </c>
      <c r="AA15" s="3">
        <f t="shared" ref="AA15:AB19" si="1">Q15+S15+U15+W15+Y15</f>
        <v>3624</v>
      </c>
      <c r="AB15" s="3">
        <f t="shared" si="1"/>
        <v>0</v>
      </c>
      <c r="AC15" s="4">
        <f>AA15+AB15</f>
        <v>3624</v>
      </c>
      <c r="AE15" s="6" t="s">
        <v>12</v>
      </c>
      <c r="AF15" s="4">
        <f t="shared" ref="AF15:AR18" si="2">IFERROR(B15/Q15, "N.A.")</f>
        <v>7250.1568825910936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13185.295055821371</v>
      </c>
      <c r="AK15" s="4" t="str">
        <f t="shared" si="2"/>
        <v>N.A.</v>
      </c>
      <c r="AL15" s="4">
        <f t="shared" si="2"/>
        <v>5852.0429483459084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7040.1227924944815</v>
      </c>
      <c r="AQ15" s="4" t="str">
        <f t="shared" si="2"/>
        <v>N.A.</v>
      </c>
      <c r="AR15" s="4">
        <f t="shared" si="2"/>
        <v>7040.1227924944815</v>
      </c>
    </row>
    <row r="16" spans="1:44" ht="15.75" customHeight="1" thickBot="1" x14ac:dyDescent="0.3">
      <c r="A16" s="6" t="s">
        <v>13</v>
      </c>
      <c r="B16" s="4">
        <v>1951994.9999999998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1951994.9999999998</v>
      </c>
      <c r="M16" s="3">
        <f t="shared" si="0"/>
        <v>0</v>
      </c>
      <c r="N16" s="4">
        <f>L16+M16</f>
        <v>1951994.9999999998</v>
      </c>
      <c r="P16" s="6" t="s">
        <v>13</v>
      </c>
      <c r="Q16" s="4">
        <v>454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454</v>
      </c>
      <c r="AB16" s="3">
        <f t="shared" si="1"/>
        <v>0</v>
      </c>
      <c r="AC16" s="4">
        <f>AA16+AB16</f>
        <v>454</v>
      </c>
      <c r="AE16" s="6" t="s">
        <v>13</v>
      </c>
      <c r="AF16" s="4">
        <f t="shared" si="2"/>
        <v>4299.5484581497794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4299.5484581497794</v>
      </c>
      <c r="AQ16" s="4" t="str">
        <f t="shared" si="2"/>
        <v>N.A.</v>
      </c>
      <c r="AR16" s="4">
        <f t="shared" si="2"/>
        <v>4299.5484581497794</v>
      </c>
    </row>
    <row r="17" spans="1:44" ht="15.75" customHeight="1" thickBot="1" x14ac:dyDescent="0.3">
      <c r="A17" s="6" t="s">
        <v>14</v>
      </c>
      <c r="B17" s="4">
        <v>13081860.000000002</v>
      </c>
      <c r="C17" s="4">
        <v>23964150.000000004</v>
      </c>
      <c r="D17" s="4">
        <v>2046800</v>
      </c>
      <c r="E17" s="4"/>
      <c r="F17" s="4"/>
      <c r="G17" s="4">
        <v>1419000</v>
      </c>
      <c r="H17" s="4"/>
      <c r="I17" s="4">
        <v>5486800</v>
      </c>
      <c r="J17" s="4">
        <v>0</v>
      </c>
      <c r="K17" s="4"/>
      <c r="L17" s="3">
        <f t="shared" si="0"/>
        <v>15128660.000000002</v>
      </c>
      <c r="M17" s="3">
        <f t="shared" si="0"/>
        <v>30869950.000000004</v>
      </c>
      <c r="N17" s="4">
        <f>L17+M17</f>
        <v>45998610.000000007</v>
      </c>
      <c r="P17" s="6" t="s">
        <v>14</v>
      </c>
      <c r="Q17" s="4">
        <v>1537</v>
      </c>
      <c r="R17" s="4">
        <v>3224</v>
      </c>
      <c r="S17" s="4">
        <v>388</v>
      </c>
      <c r="T17" s="4">
        <v>0</v>
      </c>
      <c r="U17" s="4">
        <v>0</v>
      </c>
      <c r="V17" s="4">
        <v>158</v>
      </c>
      <c r="W17" s="4">
        <v>0</v>
      </c>
      <c r="X17" s="4">
        <v>386</v>
      </c>
      <c r="Y17" s="4">
        <v>48</v>
      </c>
      <c r="Z17" s="4">
        <v>0</v>
      </c>
      <c r="AA17" s="3">
        <f t="shared" si="1"/>
        <v>1973</v>
      </c>
      <c r="AB17" s="3">
        <f t="shared" si="1"/>
        <v>3768</v>
      </c>
      <c r="AC17" s="4">
        <f>AA17+AB17</f>
        <v>5741</v>
      </c>
      <c r="AE17" s="6" t="s">
        <v>14</v>
      </c>
      <c r="AF17" s="4">
        <f t="shared" si="2"/>
        <v>8511.2947299934949</v>
      </c>
      <c r="AG17" s="4">
        <f t="shared" si="2"/>
        <v>7433.0490074441695</v>
      </c>
      <c r="AH17" s="4">
        <f t="shared" si="2"/>
        <v>5275.2577319587626</v>
      </c>
      <c r="AI17" s="4" t="str">
        <f t="shared" si="2"/>
        <v>N.A.</v>
      </c>
      <c r="AJ17" s="4" t="str">
        <f t="shared" si="2"/>
        <v>N.A.</v>
      </c>
      <c r="AK17" s="4">
        <f t="shared" si="2"/>
        <v>8981.0126582278481</v>
      </c>
      <c r="AL17" s="4" t="str">
        <f t="shared" si="2"/>
        <v>N.A.</v>
      </c>
      <c r="AM17" s="4">
        <f t="shared" si="2"/>
        <v>14214.507772020725</v>
      </c>
      <c r="AN17" s="4">
        <f t="shared" si="2"/>
        <v>0</v>
      </c>
      <c r="AO17" s="4" t="str">
        <f t="shared" si="2"/>
        <v>N.A.</v>
      </c>
      <c r="AP17" s="4">
        <f t="shared" si="2"/>
        <v>7667.8459199189065</v>
      </c>
      <c r="AQ17" s="4">
        <f t="shared" si="2"/>
        <v>8192.6618895966039</v>
      </c>
      <c r="AR17" s="4">
        <f t="shared" si="2"/>
        <v>8012.2992510015692</v>
      </c>
    </row>
    <row r="18" spans="1:44" ht="15.75" customHeight="1" thickBot="1" x14ac:dyDescent="0.3">
      <c r="A18" s="6" t="s">
        <v>15</v>
      </c>
      <c r="B18" s="4">
        <v>82560</v>
      </c>
      <c r="C18" s="4"/>
      <c r="D18" s="4"/>
      <c r="E18" s="4"/>
      <c r="F18" s="4"/>
      <c r="G18" s="4">
        <v>5117000</v>
      </c>
      <c r="H18" s="4"/>
      <c r="I18" s="4"/>
      <c r="J18" s="4"/>
      <c r="K18" s="4"/>
      <c r="L18" s="3">
        <f t="shared" si="0"/>
        <v>82560</v>
      </c>
      <c r="M18" s="3">
        <f t="shared" si="0"/>
        <v>5117000</v>
      </c>
      <c r="N18" s="4">
        <f>L18+M18</f>
        <v>5199560</v>
      </c>
      <c r="P18" s="6" t="s">
        <v>15</v>
      </c>
      <c r="Q18" s="4">
        <v>48</v>
      </c>
      <c r="R18" s="4">
        <v>0</v>
      </c>
      <c r="S18" s="4">
        <v>0</v>
      </c>
      <c r="T18" s="4">
        <v>0</v>
      </c>
      <c r="U18" s="4">
        <v>0</v>
      </c>
      <c r="V18" s="4">
        <v>340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48</v>
      </c>
      <c r="AB18" s="3">
        <f t="shared" si="1"/>
        <v>340</v>
      </c>
      <c r="AC18" s="4">
        <f>AA18+AB18</f>
        <v>388</v>
      </c>
      <c r="AE18" s="6" t="s">
        <v>15</v>
      </c>
      <c r="AF18" s="4">
        <f t="shared" si="2"/>
        <v>1720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15050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1720</v>
      </c>
      <c r="AQ18" s="4">
        <f t="shared" si="2"/>
        <v>15050</v>
      </c>
      <c r="AR18" s="4">
        <f t="shared" si="2"/>
        <v>13400.927835051547</v>
      </c>
    </row>
    <row r="19" spans="1:44" ht="15.75" customHeight="1" thickBot="1" x14ac:dyDescent="0.3">
      <c r="A19" s="7" t="s">
        <v>16</v>
      </c>
      <c r="B19" s="4">
        <v>22279570.000000004</v>
      </c>
      <c r="C19" s="4">
        <v>23964150.000000004</v>
      </c>
      <c r="D19" s="4">
        <v>2046800</v>
      </c>
      <c r="E19" s="4"/>
      <c r="F19" s="4">
        <v>8267179.9999999991</v>
      </c>
      <c r="G19" s="4">
        <v>6535999.9999999991</v>
      </c>
      <c r="H19" s="4">
        <v>10083070</v>
      </c>
      <c r="I19" s="4">
        <v>5486800</v>
      </c>
      <c r="J19" s="4">
        <v>0</v>
      </c>
      <c r="K19" s="4"/>
      <c r="L19" s="3">
        <f t="shared" ref="L19:M19" si="3">SUM(L15:L18)</f>
        <v>42676620</v>
      </c>
      <c r="M19" s="3">
        <f t="shared" si="3"/>
        <v>35986950</v>
      </c>
      <c r="N19" s="4"/>
      <c r="P19" s="7" t="s">
        <v>16</v>
      </c>
      <c r="Q19" s="4">
        <v>3027</v>
      </c>
      <c r="R19" s="4">
        <v>3224</v>
      </c>
      <c r="S19" s="4">
        <v>388</v>
      </c>
      <c r="T19" s="4">
        <v>0</v>
      </c>
      <c r="U19" s="4">
        <v>627</v>
      </c>
      <c r="V19" s="4">
        <v>498</v>
      </c>
      <c r="W19" s="4">
        <v>1723</v>
      </c>
      <c r="X19" s="4">
        <v>386</v>
      </c>
      <c r="Y19" s="4">
        <v>334</v>
      </c>
      <c r="Z19" s="4">
        <v>0</v>
      </c>
      <c r="AA19" s="3">
        <f t="shared" si="1"/>
        <v>6099</v>
      </c>
      <c r="AB19" s="3">
        <f t="shared" si="1"/>
        <v>4108</v>
      </c>
      <c r="AC19" s="4"/>
      <c r="AE19" s="7" t="s">
        <v>16</v>
      </c>
      <c r="AF19" s="4">
        <f t="shared" ref="AF19:AQ19" si="4">IFERROR(B19/Q19, "N.A.")</f>
        <v>7360.2808060786265</v>
      </c>
      <c r="AG19" s="4">
        <f t="shared" si="4"/>
        <v>7433.0490074441695</v>
      </c>
      <c r="AH19" s="4">
        <f t="shared" si="4"/>
        <v>5275.2577319587626</v>
      </c>
      <c r="AI19" s="4" t="str">
        <f t="shared" si="4"/>
        <v>N.A.</v>
      </c>
      <c r="AJ19" s="4">
        <f t="shared" si="4"/>
        <v>13185.295055821371</v>
      </c>
      <c r="AK19" s="4">
        <f t="shared" si="4"/>
        <v>13124.49799196787</v>
      </c>
      <c r="AL19" s="4">
        <f t="shared" si="4"/>
        <v>5852.0429483459084</v>
      </c>
      <c r="AM19" s="4">
        <f t="shared" si="4"/>
        <v>14214.507772020725</v>
      </c>
      <c r="AN19" s="4">
        <f t="shared" si="4"/>
        <v>0</v>
      </c>
      <c r="AO19" s="4" t="str">
        <f t="shared" si="4"/>
        <v>N.A.</v>
      </c>
      <c r="AP19" s="4">
        <f t="shared" si="4"/>
        <v>6997.3143138219384</v>
      </c>
      <c r="AQ19" s="4">
        <f t="shared" si="4"/>
        <v>8760.2117818889965</v>
      </c>
      <c r="AR19" s="4"/>
    </row>
    <row r="20" spans="1:44" ht="15.75" thickBot="1" x14ac:dyDescent="0.3">
      <c r="A20" s="8" t="s">
        <v>0</v>
      </c>
      <c r="B20" s="41">
        <f>B19+C19</f>
        <v>46243720.000000007</v>
      </c>
      <c r="C20" s="42"/>
      <c r="D20" s="41">
        <f>D19+E19</f>
        <v>2046800</v>
      </c>
      <c r="E20" s="42"/>
      <c r="F20" s="41">
        <f>F19+G19</f>
        <v>14803179.999999998</v>
      </c>
      <c r="G20" s="42"/>
      <c r="H20" s="41">
        <f>H19+I19</f>
        <v>15569870</v>
      </c>
      <c r="I20" s="42"/>
      <c r="J20" s="41">
        <f>J19+K19</f>
        <v>0</v>
      </c>
      <c r="K20" s="42"/>
      <c r="L20" s="5"/>
      <c r="M20" s="2"/>
      <c r="N20" s="1">
        <f>B20+D20+F20+H20+J20</f>
        <v>78663570</v>
      </c>
      <c r="P20" s="8" t="s">
        <v>0</v>
      </c>
      <c r="Q20" s="41">
        <f>Q19+R19</f>
        <v>6251</v>
      </c>
      <c r="R20" s="42"/>
      <c r="S20" s="41">
        <f>S19+T19</f>
        <v>388</v>
      </c>
      <c r="T20" s="42"/>
      <c r="U20" s="41">
        <f>U19+V19</f>
        <v>1125</v>
      </c>
      <c r="V20" s="42"/>
      <c r="W20" s="41">
        <f>W19+X19</f>
        <v>2109</v>
      </c>
      <c r="X20" s="42"/>
      <c r="Y20" s="41">
        <f>Y19+Z19</f>
        <v>334</v>
      </c>
      <c r="Z20" s="42"/>
      <c r="AA20" s="5"/>
      <c r="AB20" s="2"/>
      <c r="AC20" s="1">
        <f>Q20+S20+U20+W20+Y20</f>
        <v>10207</v>
      </c>
      <c r="AE20" s="8" t="s">
        <v>0</v>
      </c>
      <c r="AF20" s="43">
        <f>IFERROR(B20/Q20,"N.A.")</f>
        <v>7397.8115501519769</v>
      </c>
      <c r="AG20" s="44"/>
      <c r="AH20" s="43">
        <f>IFERROR(D20/S20,"N.A.")</f>
        <v>5275.2577319587626</v>
      </c>
      <c r="AI20" s="44"/>
      <c r="AJ20" s="43">
        <f>IFERROR(F20/U20,"N.A.")</f>
        <v>13158.382222222221</v>
      </c>
      <c r="AK20" s="44"/>
      <c r="AL20" s="43">
        <f>IFERROR(H20/W20,"N.A.")</f>
        <v>7382.5841631104786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7706.8257078475553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6609745</v>
      </c>
      <c r="C27" s="4"/>
      <c r="D27" s="4"/>
      <c r="E27" s="4"/>
      <c r="F27" s="4">
        <v>8267179.9999999991</v>
      </c>
      <c r="G27" s="4"/>
      <c r="H27" s="4">
        <v>7066610.0000000009</v>
      </c>
      <c r="I27" s="4"/>
      <c r="J27" s="4">
        <v>0</v>
      </c>
      <c r="K27" s="4"/>
      <c r="L27" s="3">
        <f t="shared" ref="L27:M31" si="5">B27+D27+F27+H27+J27</f>
        <v>21943535</v>
      </c>
      <c r="M27" s="3">
        <f t="shared" si="5"/>
        <v>0</v>
      </c>
      <c r="N27" s="4">
        <f>L27+M27</f>
        <v>21943535</v>
      </c>
      <c r="P27" s="6" t="s">
        <v>12</v>
      </c>
      <c r="Q27" s="4">
        <v>897</v>
      </c>
      <c r="R27" s="4">
        <v>0</v>
      </c>
      <c r="S27" s="4">
        <v>0</v>
      </c>
      <c r="T27" s="4">
        <v>0</v>
      </c>
      <c r="U27" s="4">
        <v>627</v>
      </c>
      <c r="V27" s="4">
        <v>0</v>
      </c>
      <c r="W27" s="4">
        <v>1089</v>
      </c>
      <c r="X27" s="4">
        <v>0</v>
      </c>
      <c r="Y27" s="4">
        <v>167</v>
      </c>
      <c r="Z27" s="4">
        <v>0</v>
      </c>
      <c r="AA27" s="3">
        <f t="shared" ref="AA27:AB31" si="6">Q27+S27+U27+W27+Y27</f>
        <v>2780</v>
      </c>
      <c r="AB27" s="3">
        <f t="shared" si="6"/>
        <v>0</v>
      </c>
      <c r="AC27" s="4">
        <f>AA27+AB27</f>
        <v>2780</v>
      </c>
      <c r="AE27" s="6" t="s">
        <v>12</v>
      </c>
      <c r="AF27" s="4">
        <f t="shared" ref="AF27:AR30" si="7">IFERROR(B27/Q27, "N.A.")</f>
        <v>7368.7235228539575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13185.295055821371</v>
      </c>
      <c r="AK27" s="4" t="str">
        <f t="shared" si="7"/>
        <v>N.A.</v>
      </c>
      <c r="AL27" s="4">
        <f t="shared" si="7"/>
        <v>6489.0817263544541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7893.3579136690651</v>
      </c>
      <c r="AQ27" s="4" t="str">
        <f t="shared" si="7"/>
        <v>N.A.</v>
      </c>
      <c r="AR27" s="4">
        <f t="shared" si="7"/>
        <v>7893.3579136690651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11674460</v>
      </c>
      <c r="C29" s="4">
        <v>14150199.999999998</v>
      </c>
      <c r="D29" s="4">
        <v>2046800</v>
      </c>
      <c r="E29" s="4"/>
      <c r="F29" s="4"/>
      <c r="G29" s="4">
        <v>1419000</v>
      </c>
      <c r="H29" s="4"/>
      <c r="I29" s="4">
        <v>5486800</v>
      </c>
      <c r="J29" s="4"/>
      <c r="K29" s="4"/>
      <c r="L29" s="3">
        <f t="shared" si="5"/>
        <v>13721260</v>
      </c>
      <c r="M29" s="3">
        <f t="shared" si="5"/>
        <v>21056000</v>
      </c>
      <c r="N29" s="4">
        <f>L29+M29</f>
        <v>34777260</v>
      </c>
      <c r="P29" s="6" t="s">
        <v>14</v>
      </c>
      <c r="Q29" s="4">
        <v>1148</v>
      </c>
      <c r="R29" s="4">
        <v>1938</v>
      </c>
      <c r="S29" s="4">
        <v>388</v>
      </c>
      <c r="T29" s="4">
        <v>0</v>
      </c>
      <c r="U29" s="4">
        <v>0</v>
      </c>
      <c r="V29" s="4">
        <v>158</v>
      </c>
      <c r="W29" s="4">
        <v>0</v>
      </c>
      <c r="X29" s="4">
        <v>386</v>
      </c>
      <c r="Y29" s="4">
        <v>0</v>
      </c>
      <c r="Z29" s="4">
        <v>0</v>
      </c>
      <c r="AA29" s="3">
        <f t="shared" si="6"/>
        <v>1536</v>
      </c>
      <c r="AB29" s="3">
        <f t="shared" si="6"/>
        <v>2482</v>
      </c>
      <c r="AC29" s="4">
        <f>AA29+AB29</f>
        <v>4018</v>
      </c>
      <c r="AE29" s="6" t="s">
        <v>14</v>
      </c>
      <c r="AF29" s="4">
        <f t="shared" si="7"/>
        <v>10169.390243902439</v>
      </c>
      <c r="AG29" s="4">
        <f t="shared" si="7"/>
        <v>7301.4447884416913</v>
      </c>
      <c r="AH29" s="4">
        <f t="shared" si="7"/>
        <v>5275.2577319587626</v>
      </c>
      <c r="AI29" s="4" t="str">
        <f t="shared" si="7"/>
        <v>N.A.</v>
      </c>
      <c r="AJ29" s="4" t="str">
        <f t="shared" si="7"/>
        <v>N.A.</v>
      </c>
      <c r="AK29" s="4">
        <f t="shared" si="7"/>
        <v>8981.0126582278481</v>
      </c>
      <c r="AL29" s="4" t="str">
        <f t="shared" si="7"/>
        <v>N.A.</v>
      </c>
      <c r="AM29" s="4">
        <f t="shared" si="7"/>
        <v>14214.507772020725</v>
      </c>
      <c r="AN29" s="4" t="str">
        <f t="shared" si="7"/>
        <v>N.A.</v>
      </c>
      <c r="AO29" s="4" t="str">
        <f t="shared" si="7"/>
        <v>N.A.</v>
      </c>
      <c r="AP29" s="4">
        <f t="shared" si="7"/>
        <v>8933.1119791666661</v>
      </c>
      <c r="AQ29" s="4">
        <f t="shared" si="7"/>
        <v>8483.4810636583406</v>
      </c>
      <c r="AR29" s="4">
        <f t="shared" si="7"/>
        <v>8655.3658536585372</v>
      </c>
    </row>
    <row r="30" spans="1:44" ht="15.75" customHeight="1" thickBot="1" x14ac:dyDescent="0.3">
      <c r="A30" s="6" t="s">
        <v>15</v>
      </c>
      <c r="B30" s="4">
        <v>82560</v>
      </c>
      <c r="C30" s="4"/>
      <c r="D30" s="4"/>
      <c r="E30" s="4"/>
      <c r="F30" s="4"/>
      <c r="G30" s="4">
        <v>5117000</v>
      </c>
      <c r="H30" s="4"/>
      <c r="I30" s="4"/>
      <c r="J30" s="4"/>
      <c r="K30" s="4"/>
      <c r="L30" s="3">
        <f t="shared" si="5"/>
        <v>82560</v>
      </c>
      <c r="M30" s="3">
        <f t="shared" si="5"/>
        <v>5117000</v>
      </c>
      <c r="N30" s="4">
        <f>L30+M30</f>
        <v>5199560</v>
      </c>
      <c r="P30" s="6" t="s">
        <v>15</v>
      </c>
      <c r="Q30" s="4">
        <v>48</v>
      </c>
      <c r="R30" s="4">
        <v>0</v>
      </c>
      <c r="S30" s="4">
        <v>0</v>
      </c>
      <c r="T30" s="4">
        <v>0</v>
      </c>
      <c r="U30" s="4">
        <v>0</v>
      </c>
      <c r="V30" s="4">
        <v>340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48</v>
      </c>
      <c r="AB30" s="3">
        <f t="shared" si="6"/>
        <v>340</v>
      </c>
      <c r="AC30" s="4">
        <f>AA30+AB30</f>
        <v>388</v>
      </c>
      <c r="AE30" s="6" t="s">
        <v>15</v>
      </c>
      <c r="AF30" s="4">
        <f t="shared" si="7"/>
        <v>1720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15050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1720</v>
      </c>
      <c r="AQ30" s="4">
        <f t="shared" si="7"/>
        <v>15050</v>
      </c>
      <c r="AR30" s="4">
        <f t="shared" si="7"/>
        <v>13400.927835051547</v>
      </c>
    </row>
    <row r="31" spans="1:44" ht="15.75" customHeight="1" thickBot="1" x14ac:dyDescent="0.3">
      <c r="A31" s="7" t="s">
        <v>16</v>
      </c>
      <c r="B31" s="4">
        <v>18366764.999999996</v>
      </c>
      <c r="C31" s="4">
        <v>14150199.999999998</v>
      </c>
      <c r="D31" s="4">
        <v>2046800</v>
      </c>
      <c r="E31" s="4"/>
      <c r="F31" s="4">
        <v>8267179.9999999991</v>
      </c>
      <c r="G31" s="4">
        <v>6535999.9999999991</v>
      </c>
      <c r="H31" s="4">
        <v>7066610.0000000009</v>
      </c>
      <c r="I31" s="4">
        <v>5486800</v>
      </c>
      <c r="J31" s="4">
        <v>0</v>
      </c>
      <c r="K31" s="4"/>
      <c r="L31" s="3">
        <f t="shared" si="5"/>
        <v>35747355</v>
      </c>
      <c r="M31" s="3">
        <f t="shared" si="5"/>
        <v>26172999.999999996</v>
      </c>
      <c r="N31" s="4"/>
      <c r="P31" s="7" t="s">
        <v>16</v>
      </c>
      <c r="Q31" s="4">
        <v>2093</v>
      </c>
      <c r="R31" s="4">
        <v>1938</v>
      </c>
      <c r="S31" s="4">
        <v>388</v>
      </c>
      <c r="T31" s="4">
        <v>0</v>
      </c>
      <c r="U31" s="4">
        <v>627</v>
      </c>
      <c r="V31" s="4">
        <v>498</v>
      </c>
      <c r="W31" s="4">
        <v>1089</v>
      </c>
      <c r="X31" s="4">
        <v>386</v>
      </c>
      <c r="Y31" s="4">
        <v>167</v>
      </c>
      <c r="Z31" s="4">
        <v>0</v>
      </c>
      <c r="AA31" s="3">
        <f t="shared" si="6"/>
        <v>4364</v>
      </c>
      <c r="AB31" s="3">
        <f t="shared" si="6"/>
        <v>2822</v>
      </c>
      <c r="AC31" s="4"/>
      <c r="AE31" s="7" t="s">
        <v>16</v>
      </c>
      <c r="AF31" s="4">
        <f t="shared" ref="AF31:AQ31" si="8">IFERROR(B31/Q31, "N.A.")</f>
        <v>8775.3296703296692</v>
      </c>
      <c r="AG31" s="4">
        <f t="shared" si="8"/>
        <v>7301.4447884416913</v>
      </c>
      <c r="AH31" s="4">
        <f t="shared" si="8"/>
        <v>5275.2577319587626</v>
      </c>
      <c r="AI31" s="4" t="str">
        <f t="shared" si="8"/>
        <v>N.A.</v>
      </c>
      <c r="AJ31" s="4">
        <f t="shared" si="8"/>
        <v>13185.295055821371</v>
      </c>
      <c r="AK31" s="4">
        <f t="shared" si="8"/>
        <v>13124.49799196787</v>
      </c>
      <c r="AL31" s="4">
        <f t="shared" si="8"/>
        <v>6489.0817263544541</v>
      </c>
      <c r="AM31" s="4">
        <f t="shared" si="8"/>
        <v>14214.507772020725</v>
      </c>
      <c r="AN31" s="4">
        <f t="shared" si="8"/>
        <v>0</v>
      </c>
      <c r="AO31" s="4" t="str">
        <f t="shared" si="8"/>
        <v>N.A.</v>
      </c>
      <c r="AP31" s="4">
        <f t="shared" si="8"/>
        <v>8191.4195692025669</v>
      </c>
      <c r="AQ31" s="4">
        <f t="shared" si="8"/>
        <v>9274.6279234585381</v>
      </c>
      <c r="AR31" s="4"/>
    </row>
    <row r="32" spans="1:44" ht="15.75" customHeight="1" thickBot="1" x14ac:dyDescent="0.3">
      <c r="A32" s="8" t="s">
        <v>0</v>
      </c>
      <c r="B32" s="41">
        <f>B31+C31</f>
        <v>32516964.999999993</v>
      </c>
      <c r="C32" s="42"/>
      <c r="D32" s="41">
        <f>D31+E31</f>
        <v>2046800</v>
      </c>
      <c r="E32" s="42"/>
      <c r="F32" s="41">
        <f>F31+G31</f>
        <v>14803179.999999998</v>
      </c>
      <c r="G32" s="42"/>
      <c r="H32" s="41">
        <f>H31+I31</f>
        <v>12553410</v>
      </c>
      <c r="I32" s="42"/>
      <c r="J32" s="41">
        <f>J31+K31</f>
        <v>0</v>
      </c>
      <c r="K32" s="42"/>
      <c r="L32" s="5"/>
      <c r="M32" s="2"/>
      <c r="N32" s="1">
        <f>B32+D32+F32+H32+J32</f>
        <v>61920354.999999993</v>
      </c>
      <c r="P32" s="8" t="s">
        <v>0</v>
      </c>
      <c r="Q32" s="41">
        <f>Q31+R31</f>
        <v>4031</v>
      </c>
      <c r="R32" s="42"/>
      <c r="S32" s="41">
        <f>S31+T31</f>
        <v>388</v>
      </c>
      <c r="T32" s="42"/>
      <c r="U32" s="41">
        <f>U31+V31</f>
        <v>1125</v>
      </c>
      <c r="V32" s="42"/>
      <c r="W32" s="41">
        <f>W31+X31</f>
        <v>1475</v>
      </c>
      <c r="X32" s="42"/>
      <c r="Y32" s="41">
        <f>Y31+Z31</f>
        <v>167</v>
      </c>
      <c r="Z32" s="42"/>
      <c r="AA32" s="5"/>
      <c r="AB32" s="2"/>
      <c r="AC32" s="1">
        <f>Q32+S32+U32+W32+Y32</f>
        <v>7186</v>
      </c>
      <c r="AE32" s="8" t="s">
        <v>0</v>
      </c>
      <c r="AF32" s="43">
        <f>IFERROR(B32/Q32,"N.A.")</f>
        <v>8066.7241379310326</v>
      </c>
      <c r="AG32" s="44"/>
      <c r="AH32" s="43">
        <f>IFERROR(D32/S32,"N.A.")</f>
        <v>5275.2577319587626</v>
      </c>
      <c r="AI32" s="44"/>
      <c r="AJ32" s="43">
        <f>IFERROR(F32/U32,"N.A.")</f>
        <v>13158.382222222221</v>
      </c>
      <c r="AK32" s="44"/>
      <c r="AL32" s="43">
        <f>IFERROR(H32/W32,"N.A.")</f>
        <v>8510.7864406779663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8616.8042026161966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553410</v>
      </c>
      <c r="C39" s="4"/>
      <c r="D39" s="4"/>
      <c r="E39" s="4"/>
      <c r="F39" s="4"/>
      <c r="G39" s="4"/>
      <c r="H39" s="4">
        <v>3016459.9999999995</v>
      </c>
      <c r="I39" s="4"/>
      <c r="J39" s="4">
        <v>0</v>
      </c>
      <c r="K39" s="4"/>
      <c r="L39" s="3">
        <f t="shared" ref="L39:M43" si="9">B39+D39+F39+H39+J39</f>
        <v>3569869.9999999995</v>
      </c>
      <c r="M39" s="3">
        <f t="shared" si="9"/>
        <v>0</v>
      </c>
      <c r="N39" s="4">
        <f>L39+M39</f>
        <v>3569869.9999999995</v>
      </c>
      <c r="P39" s="6" t="s">
        <v>12</v>
      </c>
      <c r="Q39" s="4">
        <v>91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634</v>
      </c>
      <c r="X39" s="4">
        <v>0</v>
      </c>
      <c r="Y39" s="4">
        <v>119</v>
      </c>
      <c r="Z39" s="4">
        <v>0</v>
      </c>
      <c r="AA39" s="3">
        <f t="shared" ref="AA39:AB43" si="10">Q39+S39+U39+W39+Y39</f>
        <v>844</v>
      </c>
      <c r="AB39" s="3">
        <f t="shared" si="10"/>
        <v>0</v>
      </c>
      <c r="AC39" s="4">
        <f>AA39+AB39</f>
        <v>844</v>
      </c>
      <c r="AE39" s="6" t="s">
        <v>12</v>
      </c>
      <c r="AF39" s="4">
        <f t="shared" ref="AF39:AR42" si="11">IFERROR(B39/Q39, "N.A.")</f>
        <v>6081.4285714285716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4757.8233438485795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4229.7037914691937</v>
      </c>
      <c r="AQ39" s="4" t="str">
        <f t="shared" si="11"/>
        <v>N.A.</v>
      </c>
      <c r="AR39" s="4">
        <f t="shared" si="11"/>
        <v>4229.7037914691937</v>
      </c>
    </row>
    <row r="40" spans="1:44" ht="15.75" customHeight="1" thickBot="1" x14ac:dyDescent="0.3">
      <c r="A40" s="6" t="s">
        <v>13</v>
      </c>
      <c r="B40" s="4">
        <v>1951994.9999999998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1951994.9999999998</v>
      </c>
      <c r="M40" s="3">
        <f t="shared" si="9"/>
        <v>0</v>
      </c>
      <c r="N40" s="4">
        <f>L40+M40</f>
        <v>1951994.9999999998</v>
      </c>
      <c r="P40" s="6" t="s">
        <v>13</v>
      </c>
      <c r="Q40" s="4">
        <v>454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454</v>
      </c>
      <c r="AB40" s="3">
        <f t="shared" si="10"/>
        <v>0</v>
      </c>
      <c r="AC40" s="4">
        <f>AA40+AB40</f>
        <v>454</v>
      </c>
      <c r="AE40" s="6" t="s">
        <v>13</v>
      </c>
      <c r="AF40" s="4">
        <f t="shared" si="11"/>
        <v>4299.5484581497794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4299.5484581497794</v>
      </c>
      <c r="AQ40" s="4" t="str">
        <f t="shared" si="11"/>
        <v>N.A.</v>
      </c>
      <c r="AR40" s="4">
        <f t="shared" si="11"/>
        <v>4299.5484581497794</v>
      </c>
    </row>
    <row r="41" spans="1:44" ht="15.75" customHeight="1" thickBot="1" x14ac:dyDescent="0.3">
      <c r="A41" s="6" t="s">
        <v>14</v>
      </c>
      <c r="B41" s="4">
        <v>1407400</v>
      </c>
      <c r="C41" s="4">
        <v>9813950</v>
      </c>
      <c r="D41" s="4"/>
      <c r="E41" s="4"/>
      <c r="F41" s="4"/>
      <c r="G41" s="4"/>
      <c r="H41" s="4"/>
      <c r="I41" s="4"/>
      <c r="J41" s="4">
        <v>0</v>
      </c>
      <c r="K41" s="4"/>
      <c r="L41" s="3">
        <f t="shared" si="9"/>
        <v>1407400</v>
      </c>
      <c r="M41" s="3">
        <f t="shared" si="9"/>
        <v>9813950</v>
      </c>
      <c r="N41" s="4">
        <f>L41+M41</f>
        <v>11221350</v>
      </c>
      <c r="P41" s="6" t="s">
        <v>14</v>
      </c>
      <c r="Q41" s="4">
        <v>389</v>
      </c>
      <c r="R41" s="4">
        <v>1286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48</v>
      </c>
      <c r="Z41" s="4">
        <v>0</v>
      </c>
      <c r="AA41" s="3">
        <f t="shared" si="10"/>
        <v>437</v>
      </c>
      <c r="AB41" s="3">
        <f t="shared" si="10"/>
        <v>1286</v>
      </c>
      <c r="AC41" s="4">
        <f>AA41+AB41</f>
        <v>1723</v>
      </c>
      <c r="AE41" s="6" t="s">
        <v>14</v>
      </c>
      <c r="AF41" s="4">
        <f t="shared" si="11"/>
        <v>3617.9948586118253</v>
      </c>
      <c r="AG41" s="4">
        <f t="shared" si="11"/>
        <v>7631.3763608087093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3220.5949656750572</v>
      </c>
      <c r="AQ41" s="4">
        <f t="shared" si="11"/>
        <v>7631.3763608087093</v>
      </c>
      <c r="AR41" s="4">
        <f t="shared" si="11"/>
        <v>6512.6813697040043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3912805.0000000005</v>
      </c>
      <c r="C43" s="4">
        <v>9813950</v>
      </c>
      <c r="D43" s="4"/>
      <c r="E43" s="4"/>
      <c r="F43" s="4"/>
      <c r="G43" s="4"/>
      <c r="H43" s="4">
        <v>3016459.9999999995</v>
      </c>
      <c r="I43" s="4"/>
      <c r="J43" s="4">
        <v>0</v>
      </c>
      <c r="K43" s="4"/>
      <c r="L43" s="3">
        <f t="shared" si="9"/>
        <v>6929265</v>
      </c>
      <c r="M43" s="3">
        <f t="shared" si="9"/>
        <v>9813950</v>
      </c>
      <c r="N43" s="4"/>
      <c r="P43" s="7" t="s">
        <v>16</v>
      </c>
      <c r="Q43" s="4">
        <v>934</v>
      </c>
      <c r="R43" s="4">
        <v>1286</v>
      </c>
      <c r="S43" s="4">
        <v>0</v>
      </c>
      <c r="T43" s="4">
        <v>0</v>
      </c>
      <c r="U43" s="4">
        <v>0</v>
      </c>
      <c r="V43" s="4">
        <v>0</v>
      </c>
      <c r="W43" s="4">
        <v>634</v>
      </c>
      <c r="X43" s="4">
        <v>0</v>
      </c>
      <c r="Y43" s="4">
        <v>167</v>
      </c>
      <c r="Z43" s="4">
        <v>0</v>
      </c>
      <c r="AA43" s="3">
        <f t="shared" si="10"/>
        <v>1735</v>
      </c>
      <c r="AB43" s="3">
        <f t="shared" si="10"/>
        <v>1286</v>
      </c>
      <c r="AC43" s="4"/>
      <c r="AE43" s="7" t="s">
        <v>16</v>
      </c>
      <c r="AF43" s="4">
        <f t="shared" ref="AF43:AQ43" si="12">IFERROR(B43/Q43, "N.A.")</f>
        <v>4189.2987152034266</v>
      </c>
      <c r="AG43" s="4">
        <f t="shared" si="12"/>
        <v>7631.3763608087093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4757.8233438485795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3993.8126801152739</v>
      </c>
      <c r="AQ43" s="4">
        <f t="shared" si="12"/>
        <v>7631.3763608087093</v>
      </c>
      <c r="AR43" s="4"/>
    </row>
    <row r="44" spans="1:44" ht="15.75" thickBot="1" x14ac:dyDescent="0.3">
      <c r="A44" s="8" t="s">
        <v>0</v>
      </c>
      <c r="B44" s="41">
        <f>B43+C43</f>
        <v>13726755</v>
      </c>
      <c r="C44" s="42"/>
      <c r="D44" s="41">
        <f>D43+E43</f>
        <v>0</v>
      </c>
      <c r="E44" s="42"/>
      <c r="F44" s="41">
        <f>F43+G43</f>
        <v>0</v>
      </c>
      <c r="G44" s="42"/>
      <c r="H44" s="41">
        <f>H43+I43</f>
        <v>3016459.9999999995</v>
      </c>
      <c r="I44" s="42"/>
      <c r="J44" s="41">
        <f>J43+K43</f>
        <v>0</v>
      </c>
      <c r="K44" s="42"/>
      <c r="L44" s="5"/>
      <c r="M44" s="2"/>
      <c r="N44" s="1">
        <f>B44+D44+F44+H44+J44</f>
        <v>16743215</v>
      </c>
      <c r="P44" s="8" t="s">
        <v>0</v>
      </c>
      <c r="Q44" s="41">
        <f>Q43+R43</f>
        <v>2220</v>
      </c>
      <c r="R44" s="42"/>
      <c r="S44" s="41">
        <f>S43+T43</f>
        <v>0</v>
      </c>
      <c r="T44" s="42"/>
      <c r="U44" s="41">
        <f>U43+V43</f>
        <v>0</v>
      </c>
      <c r="V44" s="42"/>
      <c r="W44" s="41">
        <f>W43+X43</f>
        <v>634</v>
      </c>
      <c r="X44" s="42"/>
      <c r="Y44" s="41">
        <f>Y43+Z43</f>
        <v>167</v>
      </c>
      <c r="Z44" s="42"/>
      <c r="AA44" s="5"/>
      <c r="AB44" s="2"/>
      <c r="AC44" s="1">
        <f>Q44+S44+U44+W44+Y44</f>
        <v>3021</v>
      </c>
      <c r="AE44" s="8" t="s">
        <v>0</v>
      </c>
      <c r="AF44" s="43">
        <f>IFERROR(B44/Q44,"N.A.")</f>
        <v>6183.2229729729734</v>
      </c>
      <c r="AG44" s="44"/>
      <c r="AH44" s="43" t="str">
        <f>IFERROR(D44/S44,"N.A.")</f>
        <v>N.A.</v>
      </c>
      <c r="AI44" s="44"/>
      <c r="AJ44" s="43" t="str">
        <f>IFERROR(F44/U44,"N.A.")</f>
        <v>N.A.</v>
      </c>
      <c r="AK44" s="44"/>
      <c r="AL44" s="43">
        <f>IFERROR(H44/W44,"N.A.")</f>
        <v>4757.8233438485795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5542.2757365110892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78269614.000000015</v>
      </c>
      <c r="C15" s="4"/>
      <c r="D15" s="4">
        <v>6809050</v>
      </c>
      <c r="E15" s="4"/>
      <c r="F15" s="4">
        <v>52033696</v>
      </c>
      <c r="G15" s="4"/>
      <c r="H15" s="4">
        <v>116359279.00000001</v>
      </c>
      <c r="I15" s="4"/>
      <c r="J15" s="4">
        <v>0</v>
      </c>
      <c r="K15" s="4"/>
      <c r="L15" s="3">
        <f t="shared" ref="L15:M19" si="0">B15+D15+F15+H15+J15</f>
        <v>253471639</v>
      </c>
      <c r="M15" s="3">
        <f t="shared" si="0"/>
        <v>0</v>
      </c>
      <c r="N15" s="4">
        <f>L15+M15</f>
        <v>253471639</v>
      </c>
      <c r="P15" s="6" t="s">
        <v>12</v>
      </c>
      <c r="Q15" s="4">
        <v>11965</v>
      </c>
      <c r="R15" s="4">
        <v>0</v>
      </c>
      <c r="S15" s="4">
        <v>1660</v>
      </c>
      <c r="T15" s="4">
        <v>0</v>
      </c>
      <c r="U15" s="4">
        <v>3827</v>
      </c>
      <c r="V15" s="4">
        <v>0</v>
      </c>
      <c r="W15" s="4">
        <v>15516</v>
      </c>
      <c r="X15" s="4">
        <v>0</v>
      </c>
      <c r="Y15" s="4">
        <v>1370</v>
      </c>
      <c r="Z15" s="4">
        <v>0</v>
      </c>
      <c r="AA15" s="3">
        <f t="shared" ref="AA15:AB19" si="1">Q15+S15+U15+W15+Y15</f>
        <v>34338</v>
      </c>
      <c r="AB15" s="3">
        <f t="shared" si="1"/>
        <v>0</v>
      </c>
      <c r="AC15" s="4">
        <f>AA15+AB15</f>
        <v>34338</v>
      </c>
      <c r="AE15" s="6" t="s">
        <v>12</v>
      </c>
      <c r="AF15" s="4">
        <f t="shared" ref="AF15:AR18" si="2">IFERROR(B15/Q15, "N.A.")</f>
        <v>6541.5473464270799</v>
      </c>
      <c r="AG15" s="4" t="str">
        <f t="shared" si="2"/>
        <v>N.A.</v>
      </c>
      <c r="AH15" s="4">
        <f t="shared" si="2"/>
        <v>4101.8373493975905</v>
      </c>
      <c r="AI15" s="4" t="str">
        <f t="shared" si="2"/>
        <v>N.A.</v>
      </c>
      <c r="AJ15" s="4">
        <f t="shared" si="2"/>
        <v>13596.471387509799</v>
      </c>
      <c r="AK15" s="4" t="str">
        <f t="shared" si="2"/>
        <v>N.A.</v>
      </c>
      <c r="AL15" s="4">
        <f t="shared" si="2"/>
        <v>7499.3090358339787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7381.6657638767547</v>
      </c>
      <c r="AQ15" s="4" t="str">
        <f t="shared" si="2"/>
        <v>N.A.</v>
      </c>
      <c r="AR15" s="4">
        <f t="shared" si="2"/>
        <v>7381.6657638767547</v>
      </c>
    </row>
    <row r="16" spans="1:44" ht="15.75" customHeight="1" thickBot="1" x14ac:dyDescent="0.3">
      <c r="A16" s="6" t="s">
        <v>13</v>
      </c>
      <c r="B16" s="4">
        <v>22193299</v>
      </c>
      <c r="C16" s="4">
        <v>1427600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22193299</v>
      </c>
      <c r="M16" s="3">
        <f t="shared" si="0"/>
        <v>1427600</v>
      </c>
      <c r="N16" s="4">
        <f>L16+M16</f>
        <v>23620899</v>
      </c>
      <c r="P16" s="6" t="s">
        <v>13</v>
      </c>
      <c r="Q16" s="4">
        <v>6038</v>
      </c>
      <c r="R16" s="4">
        <v>166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6038</v>
      </c>
      <c r="AB16" s="3">
        <f t="shared" si="1"/>
        <v>166</v>
      </c>
      <c r="AC16" s="4">
        <f>AA16+AB16</f>
        <v>6204</v>
      </c>
      <c r="AE16" s="6" t="s">
        <v>13</v>
      </c>
      <c r="AF16" s="4">
        <f t="shared" si="2"/>
        <v>3675.6043391851608</v>
      </c>
      <c r="AG16" s="4">
        <f t="shared" si="2"/>
        <v>8600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3675.6043391851608</v>
      </c>
      <c r="AQ16" s="4">
        <f t="shared" si="2"/>
        <v>8600</v>
      </c>
      <c r="AR16" s="4">
        <f t="shared" si="2"/>
        <v>3807.3660541586073</v>
      </c>
    </row>
    <row r="17" spans="1:44" ht="15.75" customHeight="1" thickBot="1" x14ac:dyDescent="0.3">
      <c r="A17" s="6" t="s">
        <v>14</v>
      </c>
      <c r="B17" s="4">
        <v>94373909.99999997</v>
      </c>
      <c r="C17" s="4">
        <v>500188980</v>
      </c>
      <c r="D17" s="4">
        <v>5529370</v>
      </c>
      <c r="E17" s="4">
        <v>3260199.9999999995</v>
      </c>
      <c r="F17" s="4"/>
      <c r="G17" s="4">
        <v>17125460</v>
      </c>
      <c r="H17" s="4"/>
      <c r="I17" s="4">
        <v>48953888.000000007</v>
      </c>
      <c r="J17" s="4">
        <v>0</v>
      </c>
      <c r="K17" s="4"/>
      <c r="L17" s="3">
        <f t="shared" si="0"/>
        <v>99903279.99999997</v>
      </c>
      <c r="M17" s="3">
        <f t="shared" si="0"/>
        <v>569528528</v>
      </c>
      <c r="N17" s="4">
        <f>L17+M17</f>
        <v>669431808</v>
      </c>
      <c r="P17" s="6" t="s">
        <v>14</v>
      </c>
      <c r="Q17" s="4">
        <v>15353</v>
      </c>
      <c r="R17" s="4">
        <v>55444</v>
      </c>
      <c r="S17" s="4">
        <v>1045</v>
      </c>
      <c r="T17" s="4">
        <v>981</v>
      </c>
      <c r="U17" s="4">
        <v>0</v>
      </c>
      <c r="V17" s="4">
        <v>3183</v>
      </c>
      <c r="W17" s="4">
        <v>0</v>
      </c>
      <c r="X17" s="4">
        <v>4348</v>
      </c>
      <c r="Y17" s="4">
        <v>1415</v>
      </c>
      <c r="Z17" s="4">
        <v>0</v>
      </c>
      <c r="AA17" s="3">
        <f t="shared" si="1"/>
        <v>17813</v>
      </c>
      <c r="AB17" s="3">
        <f t="shared" si="1"/>
        <v>63956</v>
      </c>
      <c r="AC17" s="4">
        <f>AA17+AB17</f>
        <v>81769</v>
      </c>
      <c r="AE17" s="6" t="s">
        <v>14</v>
      </c>
      <c r="AF17" s="4">
        <f t="shared" si="2"/>
        <v>6146.9361036930877</v>
      </c>
      <c r="AG17" s="4">
        <f t="shared" si="2"/>
        <v>9021.5168458264197</v>
      </c>
      <c r="AH17" s="4">
        <f t="shared" si="2"/>
        <v>5291.2631578947367</v>
      </c>
      <c r="AI17" s="4">
        <f t="shared" si="2"/>
        <v>3323.3435270132513</v>
      </c>
      <c r="AJ17" s="4" t="str">
        <f t="shared" si="2"/>
        <v>N.A.</v>
      </c>
      <c r="AK17" s="4">
        <f t="shared" si="2"/>
        <v>5380.2890355010995</v>
      </c>
      <c r="AL17" s="4" t="str">
        <f t="shared" si="2"/>
        <v>N.A.</v>
      </c>
      <c r="AM17" s="4">
        <f t="shared" si="2"/>
        <v>11258.943882244712</v>
      </c>
      <c r="AN17" s="4">
        <f t="shared" si="2"/>
        <v>0</v>
      </c>
      <c r="AO17" s="4" t="str">
        <f t="shared" si="2"/>
        <v>N.A.</v>
      </c>
      <c r="AP17" s="4">
        <f t="shared" si="2"/>
        <v>5608.4477628698123</v>
      </c>
      <c r="AQ17" s="4">
        <f t="shared" si="2"/>
        <v>8905.0054412408535</v>
      </c>
      <c r="AR17" s="4">
        <f t="shared" si="2"/>
        <v>8186.865535838765</v>
      </c>
    </row>
    <row r="18" spans="1:44" ht="15.75" customHeight="1" thickBot="1" x14ac:dyDescent="0.3">
      <c r="A18" s="6" t="s">
        <v>15</v>
      </c>
      <c r="B18" s="4">
        <v>10403377.000000002</v>
      </c>
      <c r="C18" s="4">
        <v>3446020</v>
      </c>
      <c r="D18" s="4">
        <v>5102560</v>
      </c>
      <c r="E18" s="4">
        <v>405060</v>
      </c>
      <c r="F18" s="4"/>
      <c r="G18" s="4">
        <v>1162945.0000000002</v>
      </c>
      <c r="H18" s="4">
        <v>760799.99999999988</v>
      </c>
      <c r="I18" s="4"/>
      <c r="J18" s="4"/>
      <c r="K18" s="4"/>
      <c r="L18" s="3">
        <f t="shared" si="0"/>
        <v>16266737.000000002</v>
      </c>
      <c r="M18" s="3">
        <f t="shared" si="0"/>
        <v>5014025</v>
      </c>
      <c r="N18" s="4">
        <f>L18+M18</f>
        <v>21280762</v>
      </c>
      <c r="P18" s="6" t="s">
        <v>15</v>
      </c>
      <c r="Q18" s="4">
        <v>2237</v>
      </c>
      <c r="R18" s="4">
        <v>963</v>
      </c>
      <c r="S18" s="4">
        <v>1388</v>
      </c>
      <c r="T18" s="4">
        <v>157</v>
      </c>
      <c r="U18" s="4">
        <v>0</v>
      </c>
      <c r="V18" s="4">
        <v>920</v>
      </c>
      <c r="W18" s="4">
        <v>731</v>
      </c>
      <c r="X18" s="4">
        <v>0</v>
      </c>
      <c r="Y18" s="4">
        <v>0</v>
      </c>
      <c r="Z18" s="4">
        <v>0</v>
      </c>
      <c r="AA18" s="3">
        <f t="shared" si="1"/>
        <v>4356</v>
      </c>
      <c r="AB18" s="3">
        <f t="shared" si="1"/>
        <v>2040</v>
      </c>
      <c r="AC18" s="4">
        <f>AA18+AB18</f>
        <v>6396</v>
      </c>
      <c r="AE18" s="6" t="s">
        <v>15</v>
      </c>
      <c r="AF18" s="4">
        <f t="shared" si="2"/>
        <v>4650.593205185517</v>
      </c>
      <c r="AG18" s="4">
        <f t="shared" si="2"/>
        <v>3578.4215991692627</v>
      </c>
      <c r="AH18" s="4">
        <f t="shared" si="2"/>
        <v>3676.1959654178672</v>
      </c>
      <c r="AI18" s="4">
        <f t="shared" si="2"/>
        <v>2580</v>
      </c>
      <c r="AJ18" s="4" t="str">
        <f t="shared" si="2"/>
        <v>N.A.</v>
      </c>
      <c r="AK18" s="4">
        <f t="shared" si="2"/>
        <v>1264.0706521739132</v>
      </c>
      <c r="AL18" s="4">
        <f t="shared" si="2"/>
        <v>1040.7660738714089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3734.3289715335172</v>
      </c>
      <c r="AQ18" s="4">
        <f t="shared" si="2"/>
        <v>2457.8553921568628</v>
      </c>
      <c r="AR18" s="4">
        <f t="shared" si="2"/>
        <v>3327.1985616010006</v>
      </c>
    </row>
    <row r="19" spans="1:44" ht="15.75" customHeight="1" thickBot="1" x14ac:dyDescent="0.3">
      <c r="A19" s="7" t="s">
        <v>16</v>
      </c>
      <c r="B19" s="4">
        <v>205240200.00000006</v>
      </c>
      <c r="C19" s="4">
        <v>505062600.0000003</v>
      </c>
      <c r="D19" s="4">
        <v>17440979.999999996</v>
      </c>
      <c r="E19" s="4">
        <v>3665260</v>
      </c>
      <c r="F19" s="4">
        <v>52033696</v>
      </c>
      <c r="G19" s="4">
        <v>18288405</v>
      </c>
      <c r="H19" s="4">
        <v>117120078.99999999</v>
      </c>
      <c r="I19" s="4">
        <v>48953888.000000007</v>
      </c>
      <c r="J19" s="4">
        <v>0</v>
      </c>
      <c r="K19" s="4"/>
      <c r="L19" s="3">
        <f t="shared" si="0"/>
        <v>391834955.00000006</v>
      </c>
      <c r="M19" s="3">
        <f t="shared" si="0"/>
        <v>575970153.00000036</v>
      </c>
      <c r="N19" s="4"/>
      <c r="P19" s="7" t="s">
        <v>16</v>
      </c>
      <c r="Q19" s="4">
        <v>35593</v>
      </c>
      <c r="R19" s="4">
        <v>56573</v>
      </c>
      <c r="S19" s="4">
        <v>4093</v>
      </c>
      <c r="T19" s="4">
        <v>1138</v>
      </c>
      <c r="U19" s="4">
        <v>3827</v>
      </c>
      <c r="V19" s="4">
        <v>4103</v>
      </c>
      <c r="W19" s="4">
        <v>16247</v>
      </c>
      <c r="X19" s="4">
        <v>4348</v>
      </c>
      <c r="Y19" s="4">
        <v>2785</v>
      </c>
      <c r="Z19" s="4">
        <v>0</v>
      </c>
      <c r="AA19" s="3">
        <f t="shared" si="1"/>
        <v>62545</v>
      </c>
      <c r="AB19" s="3">
        <f t="shared" si="1"/>
        <v>66162</v>
      </c>
      <c r="AC19" s="4"/>
      <c r="AE19" s="7" t="s">
        <v>16</v>
      </c>
      <c r="AF19" s="4">
        <f t="shared" ref="AF19:AQ19" si="3">IFERROR(B19/Q19, "N.A.")</f>
        <v>5766.3079819065561</v>
      </c>
      <c r="AG19" s="4">
        <f t="shared" si="3"/>
        <v>8927.6262528061143</v>
      </c>
      <c r="AH19" s="4">
        <f t="shared" si="3"/>
        <v>4261.1727339359877</v>
      </c>
      <c r="AI19" s="4">
        <f t="shared" si="3"/>
        <v>3220.7908611599296</v>
      </c>
      <c r="AJ19" s="4">
        <f t="shared" si="3"/>
        <v>13596.471387509799</v>
      </c>
      <c r="AK19" s="4">
        <f t="shared" si="3"/>
        <v>4457.325127955155</v>
      </c>
      <c r="AL19" s="4">
        <f t="shared" si="3"/>
        <v>7208.7203175970935</v>
      </c>
      <c r="AM19" s="4">
        <f t="shared" si="3"/>
        <v>11258.943882244712</v>
      </c>
      <c r="AN19" s="4">
        <f t="shared" si="3"/>
        <v>0</v>
      </c>
      <c r="AO19" s="4" t="str">
        <f t="shared" si="3"/>
        <v>N.A.</v>
      </c>
      <c r="AP19" s="4">
        <f t="shared" si="3"/>
        <v>6264.8485890159091</v>
      </c>
      <c r="AQ19" s="4">
        <f t="shared" si="3"/>
        <v>8705.4525709621885</v>
      </c>
      <c r="AR19" s="4"/>
    </row>
    <row r="20" spans="1:44" ht="15.75" thickBot="1" x14ac:dyDescent="0.3">
      <c r="A20" s="8" t="s">
        <v>0</v>
      </c>
      <c r="B20" s="41">
        <f>B19+C19</f>
        <v>710302800.00000036</v>
      </c>
      <c r="C20" s="42"/>
      <c r="D20" s="41">
        <f>D19+E19</f>
        <v>21106239.999999996</v>
      </c>
      <c r="E20" s="42"/>
      <c r="F20" s="41">
        <f>F19+G19</f>
        <v>70322101</v>
      </c>
      <c r="G20" s="42"/>
      <c r="H20" s="41">
        <f>H19+I19</f>
        <v>166073967</v>
      </c>
      <c r="I20" s="42"/>
      <c r="J20" s="41">
        <f>J19+K19</f>
        <v>0</v>
      </c>
      <c r="K20" s="42"/>
      <c r="L20" s="5"/>
      <c r="M20" s="2"/>
      <c r="N20" s="1">
        <f>B20+D20+F20+H20+J20</f>
        <v>967805108.00000036</v>
      </c>
      <c r="P20" s="8" t="s">
        <v>0</v>
      </c>
      <c r="Q20" s="41">
        <f>Q19+R19</f>
        <v>92166</v>
      </c>
      <c r="R20" s="42"/>
      <c r="S20" s="41">
        <f>S19+T19</f>
        <v>5231</v>
      </c>
      <c r="T20" s="42"/>
      <c r="U20" s="41">
        <f>U19+V19</f>
        <v>7930</v>
      </c>
      <c r="V20" s="42"/>
      <c r="W20" s="41">
        <f>W19+X19</f>
        <v>20595</v>
      </c>
      <c r="X20" s="42"/>
      <c r="Y20" s="41">
        <f>Y19+Z19</f>
        <v>2785</v>
      </c>
      <c r="Z20" s="42"/>
      <c r="AA20" s="5"/>
      <c r="AB20" s="2"/>
      <c r="AC20" s="1">
        <f>Q20+S20+U20+W20+Y20</f>
        <v>128707</v>
      </c>
      <c r="AE20" s="8" t="s">
        <v>0</v>
      </c>
      <c r="AF20" s="43">
        <f>IFERROR(B20/Q20,"N.A.")</f>
        <v>7706.7769025454108</v>
      </c>
      <c r="AG20" s="44"/>
      <c r="AH20" s="43">
        <f>IFERROR(D20/S20,"N.A.")</f>
        <v>4034.838463008984</v>
      </c>
      <c r="AI20" s="44"/>
      <c r="AJ20" s="43">
        <f>IFERROR(F20/U20,"N.A.")</f>
        <v>8867.8563682219428</v>
      </c>
      <c r="AK20" s="44"/>
      <c r="AL20" s="43">
        <f>IFERROR(H20/W20,"N.A.")</f>
        <v>8063.8002913328473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7519.4442260327751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68449894</v>
      </c>
      <c r="C27" s="4"/>
      <c r="D27" s="4">
        <v>6809050</v>
      </c>
      <c r="E27" s="4"/>
      <c r="F27" s="4">
        <v>46408696</v>
      </c>
      <c r="G27" s="4"/>
      <c r="H27" s="4">
        <v>64653604.999999985</v>
      </c>
      <c r="I27" s="4"/>
      <c r="J27" s="4">
        <v>0</v>
      </c>
      <c r="K27" s="4"/>
      <c r="L27" s="3">
        <f t="shared" ref="L27:M31" si="4">B27+D27+F27+H27+J27</f>
        <v>186321245</v>
      </c>
      <c r="M27" s="3">
        <f t="shared" si="4"/>
        <v>0</v>
      </c>
      <c r="N27" s="4">
        <f>L27+M27</f>
        <v>186321245</v>
      </c>
      <c r="P27" s="6" t="s">
        <v>12</v>
      </c>
      <c r="Q27" s="4">
        <v>9680</v>
      </c>
      <c r="R27" s="4">
        <v>0</v>
      </c>
      <c r="S27" s="4">
        <v>1660</v>
      </c>
      <c r="T27" s="4">
        <v>0</v>
      </c>
      <c r="U27" s="4">
        <v>3452</v>
      </c>
      <c r="V27" s="4">
        <v>0</v>
      </c>
      <c r="W27" s="4">
        <v>7518</v>
      </c>
      <c r="X27" s="4">
        <v>0</v>
      </c>
      <c r="Y27" s="4">
        <v>356</v>
      </c>
      <c r="Z27" s="4">
        <v>0</v>
      </c>
      <c r="AA27" s="3">
        <f t="shared" ref="AA27:AB31" si="5">Q27+S27+U27+W27+Y27</f>
        <v>22666</v>
      </c>
      <c r="AB27" s="3">
        <f t="shared" si="5"/>
        <v>0</v>
      </c>
      <c r="AC27" s="4">
        <f>AA27+AB27</f>
        <v>22666</v>
      </c>
      <c r="AE27" s="6" t="s">
        <v>12</v>
      </c>
      <c r="AF27" s="4">
        <f t="shared" ref="AF27:AR30" si="6">IFERROR(B27/Q27, "N.A.")</f>
        <v>7071.2700413223138</v>
      </c>
      <c r="AG27" s="4" t="str">
        <f t="shared" si="6"/>
        <v>N.A.</v>
      </c>
      <c r="AH27" s="4">
        <f t="shared" si="6"/>
        <v>4101.8373493975905</v>
      </c>
      <c r="AI27" s="4" t="str">
        <f t="shared" si="6"/>
        <v>N.A.</v>
      </c>
      <c r="AJ27" s="4">
        <f t="shared" si="6"/>
        <v>13444.002317497103</v>
      </c>
      <c r="AK27" s="4" t="str">
        <f t="shared" si="6"/>
        <v>N.A.</v>
      </c>
      <c r="AL27" s="4">
        <f t="shared" si="6"/>
        <v>8599.8410481511019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8220.2966999029377</v>
      </c>
      <c r="AQ27" s="4" t="str">
        <f t="shared" si="6"/>
        <v>N.A.</v>
      </c>
      <c r="AR27" s="4">
        <f t="shared" si="6"/>
        <v>8220.2966999029377</v>
      </c>
    </row>
    <row r="28" spans="1:44" ht="15.75" customHeight="1" thickBot="1" x14ac:dyDescent="0.3">
      <c r="A28" s="6" t="s">
        <v>13</v>
      </c>
      <c r="B28" s="4">
        <v>2623200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4"/>
        <v>2623200</v>
      </c>
      <c r="M28" s="3">
        <f t="shared" si="4"/>
        <v>0</v>
      </c>
      <c r="N28" s="4">
        <f>L28+M28</f>
        <v>2623200</v>
      </c>
      <c r="P28" s="6" t="s">
        <v>13</v>
      </c>
      <c r="Q28" s="4">
        <v>472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472</v>
      </c>
      <c r="AB28" s="3">
        <f t="shared" si="5"/>
        <v>0</v>
      </c>
      <c r="AC28" s="4">
        <f>AA28+AB28</f>
        <v>472</v>
      </c>
      <c r="AE28" s="6" t="s">
        <v>13</v>
      </c>
      <c r="AF28" s="4">
        <f t="shared" si="6"/>
        <v>5557.6271186440681</v>
      </c>
      <c r="AG28" s="4" t="str">
        <f t="shared" si="6"/>
        <v>N.A.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5557.6271186440681</v>
      </c>
      <c r="AQ28" s="4" t="str">
        <f t="shared" si="6"/>
        <v>N.A.</v>
      </c>
      <c r="AR28" s="4">
        <f t="shared" si="6"/>
        <v>5557.6271186440681</v>
      </c>
    </row>
    <row r="29" spans="1:44" ht="15.75" customHeight="1" thickBot="1" x14ac:dyDescent="0.3">
      <c r="A29" s="6" t="s">
        <v>14</v>
      </c>
      <c r="B29" s="4">
        <v>63314720.000000007</v>
      </c>
      <c r="C29" s="4">
        <v>328789750</v>
      </c>
      <c r="D29" s="4">
        <v>5529370</v>
      </c>
      <c r="E29" s="4">
        <v>3260199.9999999995</v>
      </c>
      <c r="F29" s="4"/>
      <c r="G29" s="4">
        <v>14121460</v>
      </c>
      <c r="H29" s="4"/>
      <c r="I29" s="4">
        <v>48515287.999999993</v>
      </c>
      <c r="J29" s="4"/>
      <c r="K29" s="4"/>
      <c r="L29" s="3">
        <f t="shared" si="4"/>
        <v>68844090</v>
      </c>
      <c r="M29" s="3">
        <f t="shared" si="4"/>
        <v>394686698</v>
      </c>
      <c r="N29" s="4">
        <f>L29+M29</f>
        <v>463530788</v>
      </c>
      <c r="P29" s="6" t="s">
        <v>14</v>
      </c>
      <c r="Q29" s="4">
        <v>9021</v>
      </c>
      <c r="R29" s="4">
        <v>30712</v>
      </c>
      <c r="S29" s="4">
        <v>836</v>
      </c>
      <c r="T29" s="4">
        <v>981</v>
      </c>
      <c r="U29" s="4">
        <v>0</v>
      </c>
      <c r="V29" s="4">
        <v>2594</v>
      </c>
      <c r="W29" s="4">
        <v>0</v>
      </c>
      <c r="X29" s="4">
        <v>3804</v>
      </c>
      <c r="Y29" s="4">
        <v>0</v>
      </c>
      <c r="Z29" s="4">
        <v>0</v>
      </c>
      <c r="AA29" s="3">
        <f t="shared" si="5"/>
        <v>9857</v>
      </c>
      <c r="AB29" s="3">
        <f t="shared" si="5"/>
        <v>38091</v>
      </c>
      <c r="AC29" s="4">
        <f>AA29+AB29</f>
        <v>47948</v>
      </c>
      <c r="AE29" s="6" t="s">
        <v>14</v>
      </c>
      <c r="AF29" s="4">
        <f t="shared" si="6"/>
        <v>7018.5921738166508</v>
      </c>
      <c r="AG29" s="4">
        <f t="shared" si="6"/>
        <v>10705.579252409481</v>
      </c>
      <c r="AH29" s="4">
        <f t="shared" si="6"/>
        <v>6614.0789473684208</v>
      </c>
      <c r="AI29" s="4">
        <f t="shared" si="6"/>
        <v>3323.3435270132513</v>
      </c>
      <c r="AJ29" s="4" t="str">
        <f t="shared" si="6"/>
        <v>N.A.</v>
      </c>
      <c r="AK29" s="4">
        <f t="shared" si="6"/>
        <v>5443.8936006168078</v>
      </c>
      <c r="AL29" s="4" t="str">
        <f t="shared" si="6"/>
        <v>N.A.</v>
      </c>
      <c r="AM29" s="4">
        <f t="shared" si="6"/>
        <v>12753.756046267084</v>
      </c>
      <c r="AN29" s="4" t="str">
        <f t="shared" si="6"/>
        <v>N.A.</v>
      </c>
      <c r="AO29" s="4" t="str">
        <f t="shared" si="6"/>
        <v>N.A.</v>
      </c>
      <c r="AP29" s="4">
        <f t="shared" si="6"/>
        <v>6984.2842649893473</v>
      </c>
      <c r="AQ29" s="4">
        <f t="shared" si="6"/>
        <v>10361.678559239715</v>
      </c>
      <c r="AR29" s="4">
        <f t="shared" si="6"/>
        <v>9667.3643947609908</v>
      </c>
    </row>
    <row r="30" spans="1:44" ht="15.75" customHeight="1" thickBot="1" x14ac:dyDescent="0.3">
      <c r="A30" s="6" t="s">
        <v>15</v>
      </c>
      <c r="B30" s="4">
        <v>10403377.000000002</v>
      </c>
      <c r="C30" s="4">
        <v>3446020</v>
      </c>
      <c r="D30" s="4">
        <v>5102560</v>
      </c>
      <c r="E30" s="4"/>
      <c r="F30" s="4"/>
      <c r="G30" s="4">
        <v>1162945.0000000002</v>
      </c>
      <c r="H30" s="4">
        <v>760800</v>
      </c>
      <c r="I30" s="4"/>
      <c r="J30" s="4"/>
      <c r="K30" s="4"/>
      <c r="L30" s="3">
        <f t="shared" si="4"/>
        <v>16266737.000000002</v>
      </c>
      <c r="M30" s="3">
        <f t="shared" si="4"/>
        <v>4608965</v>
      </c>
      <c r="N30" s="4">
        <f>L30+M30</f>
        <v>20875702</v>
      </c>
      <c r="P30" s="6" t="s">
        <v>15</v>
      </c>
      <c r="Q30" s="4">
        <v>2237</v>
      </c>
      <c r="R30" s="4">
        <v>963</v>
      </c>
      <c r="S30" s="4">
        <v>1388</v>
      </c>
      <c r="T30" s="4">
        <v>0</v>
      </c>
      <c r="U30" s="4">
        <v>0</v>
      </c>
      <c r="V30" s="4">
        <v>763</v>
      </c>
      <c r="W30" s="4">
        <v>627</v>
      </c>
      <c r="X30" s="4">
        <v>0</v>
      </c>
      <c r="Y30" s="4">
        <v>0</v>
      </c>
      <c r="Z30" s="4">
        <v>0</v>
      </c>
      <c r="AA30" s="3">
        <f t="shared" si="5"/>
        <v>4252</v>
      </c>
      <c r="AB30" s="3">
        <f t="shared" si="5"/>
        <v>1726</v>
      </c>
      <c r="AC30" s="4">
        <f>AA30+AB30</f>
        <v>5978</v>
      </c>
      <c r="AE30" s="6" t="s">
        <v>15</v>
      </c>
      <c r="AF30" s="4">
        <f t="shared" si="6"/>
        <v>4650.593205185517</v>
      </c>
      <c r="AG30" s="4">
        <f t="shared" si="6"/>
        <v>3578.4215991692627</v>
      </c>
      <c r="AH30" s="4">
        <f t="shared" si="6"/>
        <v>3676.1959654178672</v>
      </c>
      <c r="AI30" s="4" t="str">
        <f t="shared" si="6"/>
        <v>N.A.</v>
      </c>
      <c r="AJ30" s="4" t="str">
        <f t="shared" si="6"/>
        <v>N.A.</v>
      </c>
      <c r="AK30" s="4">
        <f t="shared" si="6"/>
        <v>1524.1743119266057</v>
      </c>
      <c r="AL30" s="4">
        <f t="shared" si="6"/>
        <v>1213.3971291866028</v>
      </c>
      <c r="AM30" s="4" t="str">
        <f t="shared" si="6"/>
        <v>N.A.</v>
      </c>
      <c r="AN30" s="4" t="str">
        <f t="shared" si="6"/>
        <v>N.A.</v>
      </c>
      <c r="AO30" s="4" t="str">
        <f t="shared" si="6"/>
        <v>N.A.</v>
      </c>
      <c r="AP30" s="4">
        <f t="shared" si="6"/>
        <v>3825.6672154280345</v>
      </c>
      <c r="AQ30" s="4">
        <f t="shared" si="6"/>
        <v>2670.3157589803013</v>
      </c>
      <c r="AR30" s="4">
        <f t="shared" si="6"/>
        <v>3492.0879892940784</v>
      </c>
    </row>
    <row r="31" spans="1:44" ht="15.75" customHeight="1" thickBot="1" x14ac:dyDescent="0.3">
      <c r="A31" s="7" t="s">
        <v>16</v>
      </c>
      <c r="B31" s="4">
        <v>144791191.00000006</v>
      </c>
      <c r="C31" s="4">
        <v>332235770.00000006</v>
      </c>
      <c r="D31" s="4">
        <v>17440980</v>
      </c>
      <c r="E31" s="4">
        <v>3260199.9999999995</v>
      </c>
      <c r="F31" s="4">
        <v>46408696</v>
      </c>
      <c r="G31" s="4">
        <v>15284405</v>
      </c>
      <c r="H31" s="4">
        <v>65414404.999999985</v>
      </c>
      <c r="I31" s="4">
        <v>48515287.999999993</v>
      </c>
      <c r="J31" s="4">
        <v>0</v>
      </c>
      <c r="K31" s="4"/>
      <c r="L31" s="3">
        <f t="shared" si="4"/>
        <v>274055272.00000006</v>
      </c>
      <c r="M31" s="3">
        <f t="shared" si="4"/>
        <v>399295663.00000006</v>
      </c>
      <c r="N31" s="4"/>
      <c r="P31" s="7" t="s">
        <v>16</v>
      </c>
      <c r="Q31" s="4">
        <v>21410</v>
      </c>
      <c r="R31" s="4">
        <v>31675</v>
      </c>
      <c r="S31" s="4">
        <v>3884</v>
      </c>
      <c r="T31" s="4">
        <v>981</v>
      </c>
      <c r="U31" s="4">
        <v>3452</v>
      </c>
      <c r="V31" s="4">
        <v>3357</v>
      </c>
      <c r="W31" s="4">
        <v>8145</v>
      </c>
      <c r="X31" s="4">
        <v>3804</v>
      </c>
      <c r="Y31" s="4">
        <v>356</v>
      </c>
      <c r="Z31" s="4">
        <v>0</v>
      </c>
      <c r="AA31" s="3">
        <f t="shared" si="5"/>
        <v>37247</v>
      </c>
      <c r="AB31" s="3">
        <f t="shared" si="5"/>
        <v>39817</v>
      </c>
      <c r="AC31" s="4"/>
      <c r="AE31" s="7" t="s">
        <v>16</v>
      </c>
      <c r="AF31" s="4">
        <f t="shared" ref="AF31:AQ31" si="7">IFERROR(B31/Q31, "N.A.")</f>
        <v>6762.7833255488122</v>
      </c>
      <c r="AG31" s="4">
        <f t="shared" si="7"/>
        <v>10488.895659037098</v>
      </c>
      <c r="AH31" s="4">
        <f t="shared" si="7"/>
        <v>4490.4685890834189</v>
      </c>
      <c r="AI31" s="4">
        <f t="shared" si="7"/>
        <v>3323.3435270132513</v>
      </c>
      <c r="AJ31" s="4">
        <f t="shared" si="7"/>
        <v>13444.002317497103</v>
      </c>
      <c r="AK31" s="4">
        <f t="shared" si="7"/>
        <v>4552.9952338397379</v>
      </c>
      <c r="AL31" s="4">
        <f t="shared" si="7"/>
        <v>8031.2344996930615</v>
      </c>
      <c r="AM31" s="4">
        <f t="shared" si="7"/>
        <v>12753.756046267084</v>
      </c>
      <c r="AN31" s="4">
        <f t="shared" si="7"/>
        <v>0</v>
      </c>
      <c r="AO31" s="4" t="str">
        <f t="shared" si="7"/>
        <v>N.A.</v>
      </c>
      <c r="AP31" s="4">
        <f t="shared" si="7"/>
        <v>7357.7810830402468</v>
      </c>
      <c r="AQ31" s="4">
        <f t="shared" si="7"/>
        <v>10028.270914433535</v>
      </c>
      <c r="AR31" s="4"/>
    </row>
    <row r="32" spans="1:44" ht="15.75" customHeight="1" thickBot="1" x14ac:dyDescent="0.3">
      <c r="A32" s="8" t="s">
        <v>0</v>
      </c>
      <c r="B32" s="41">
        <f>B31+C31</f>
        <v>477026961.00000012</v>
      </c>
      <c r="C32" s="42"/>
      <c r="D32" s="41">
        <f>D31+E31</f>
        <v>20701180</v>
      </c>
      <c r="E32" s="42"/>
      <c r="F32" s="41">
        <f>F31+G31</f>
        <v>61693101</v>
      </c>
      <c r="G32" s="42"/>
      <c r="H32" s="41">
        <f>H31+I31</f>
        <v>113929692.99999997</v>
      </c>
      <c r="I32" s="42"/>
      <c r="J32" s="41">
        <f>J31+K31</f>
        <v>0</v>
      </c>
      <c r="K32" s="42"/>
      <c r="L32" s="5"/>
      <c r="M32" s="2"/>
      <c r="N32" s="1">
        <f>B32+D32+F32+H32+J32</f>
        <v>673350935.00000012</v>
      </c>
      <c r="P32" s="8" t="s">
        <v>0</v>
      </c>
      <c r="Q32" s="41">
        <f>Q31+R31</f>
        <v>53085</v>
      </c>
      <c r="R32" s="42"/>
      <c r="S32" s="41">
        <f>S31+T31</f>
        <v>4865</v>
      </c>
      <c r="T32" s="42"/>
      <c r="U32" s="41">
        <f>U31+V31</f>
        <v>6809</v>
      </c>
      <c r="V32" s="42"/>
      <c r="W32" s="41">
        <f>W31+X31</f>
        <v>11949</v>
      </c>
      <c r="X32" s="42"/>
      <c r="Y32" s="41">
        <f>Y31+Z31</f>
        <v>356</v>
      </c>
      <c r="Z32" s="42"/>
      <c r="AA32" s="5"/>
      <c r="AB32" s="2"/>
      <c r="AC32" s="1">
        <f>Q32+S32+U32+W32+Y32</f>
        <v>77064</v>
      </c>
      <c r="AE32" s="8" t="s">
        <v>0</v>
      </c>
      <c r="AF32" s="43">
        <f>IFERROR(B32/Q32,"N.A.")</f>
        <v>8986.0970330601886</v>
      </c>
      <c r="AG32" s="44"/>
      <c r="AH32" s="43">
        <f>IFERROR(D32/S32,"N.A.")</f>
        <v>4255.1243576567322</v>
      </c>
      <c r="AI32" s="44"/>
      <c r="AJ32" s="43">
        <f>IFERROR(F32/U32,"N.A.")</f>
        <v>9060.5229842855042</v>
      </c>
      <c r="AK32" s="44"/>
      <c r="AL32" s="43">
        <f>IFERROR(H32/W32,"N.A.")</f>
        <v>9534.6634027952114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8737.5549543236812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9819720</v>
      </c>
      <c r="C39" s="4"/>
      <c r="D39" s="4"/>
      <c r="E39" s="4"/>
      <c r="F39" s="4">
        <v>5625000</v>
      </c>
      <c r="G39" s="4"/>
      <c r="H39" s="4">
        <v>51705674.000000007</v>
      </c>
      <c r="I39" s="4"/>
      <c r="J39" s="4">
        <v>0</v>
      </c>
      <c r="K39" s="4"/>
      <c r="L39" s="3">
        <f t="shared" ref="L39:M43" si="8">B39+D39+F39+H39+J39</f>
        <v>67150394</v>
      </c>
      <c r="M39" s="3">
        <f t="shared" si="8"/>
        <v>0</v>
      </c>
      <c r="N39" s="4">
        <f>L39+M39</f>
        <v>67150394</v>
      </c>
      <c r="P39" s="6" t="s">
        <v>12</v>
      </c>
      <c r="Q39" s="4">
        <v>2285</v>
      </c>
      <c r="R39" s="4">
        <v>0</v>
      </c>
      <c r="S39" s="4">
        <v>0</v>
      </c>
      <c r="T39" s="4">
        <v>0</v>
      </c>
      <c r="U39" s="4">
        <v>375</v>
      </c>
      <c r="V39" s="4">
        <v>0</v>
      </c>
      <c r="W39" s="4">
        <v>7998</v>
      </c>
      <c r="X39" s="4">
        <v>0</v>
      </c>
      <c r="Y39" s="4">
        <v>1014</v>
      </c>
      <c r="Z39" s="4">
        <v>0</v>
      </c>
      <c r="AA39" s="3">
        <f t="shared" ref="AA39:AB43" si="9">Q39+S39+U39+W39+Y39</f>
        <v>11672</v>
      </c>
      <c r="AB39" s="3">
        <f t="shared" si="9"/>
        <v>0</v>
      </c>
      <c r="AC39" s="4">
        <f>AA39+AB39</f>
        <v>11672</v>
      </c>
      <c r="AE39" s="6" t="s">
        <v>12</v>
      </c>
      <c r="AF39" s="4">
        <f t="shared" ref="AF39:AR42" si="10">IFERROR(B39/Q39, "N.A.")</f>
        <v>4297.4704595185995</v>
      </c>
      <c r="AG39" s="4" t="str">
        <f t="shared" si="10"/>
        <v>N.A.</v>
      </c>
      <c r="AH39" s="4" t="str">
        <f t="shared" si="10"/>
        <v>N.A.</v>
      </c>
      <c r="AI39" s="4" t="str">
        <f t="shared" si="10"/>
        <v>N.A.</v>
      </c>
      <c r="AJ39" s="4">
        <f t="shared" si="10"/>
        <v>15000</v>
      </c>
      <c r="AK39" s="4" t="str">
        <f t="shared" si="10"/>
        <v>N.A.</v>
      </c>
      <c r="AL39" s="4">
        <f t="shared" si="10"/>
        <v>6464.8254563640921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5753.1180603152843</v>
      </c>
      <c r="AQ39" s="4" t="str">
        <f t="shared" si="10"/>
        <v>N.A.</v>
      </c>
      <c r="AR39" s="4">
        <f t="shared" si="10"/>
        <v>5753.1180603152843</v>
      </c>
    </row>
    <row r="40" spans="1:44" ht="15.75" customHeight="1" thickBot="1" x14ac:dyDescent="0.3">
      <c r="A40" s="6" t="s">
        <v>13</v>
      </c>
      <c r="B40" s="4">
        <v>19570099</v>
      </c>
      <c r="C40" s="4">
        <v>1427600</v>
      </c>
      <c r="D40" s="4"/>
      <c r="E40" s="4"/>
      <c r="F40" s="4"/>
      <c r="G40" s="4"/>
      <c r="H40" s="4"/>
      <c r="I40" s="4"/>
      <c r="J40" s="4"/>
      <c r="K40" s="4"/>
      <c r="L40" s="3">
        <f t="shared" si="8"/>
        <v>19570099</v>
      </c>
      <c r="M40" s="3">
        <f t="shared" si="8"/>
        <v>1427600</v>
      </c>
      <c r="N40" s="4">
        <f>L40+M40</f>
        <v>20997699</v>
      </c>
      <c r="P40" s="6" t="s">
        <v>13</v>
      </c>
      <c r="Q40" s="4">
        <v>5566</v>
      </c>
      <c r="R40" s="4">
        <v>166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5566</v>
      </c>
      <c r="AB40" s="3">
        <f t="shared" si="9"/>
        <v>166</v>
      </c>
      <c r="AC40" s="4">
        <f>AA40+AB40</f>
        <v>5732</v>
      </c>
      <c r="AE40" s="6" t="s">
        <v>13</v>
      </c>
      <c r="AF40" s="4">
        <f t="shared" si="10"/>
        <v>3516.007725476105</v>
      </c>
      <c r="AG40" s="4">
        <f t="shared" si="10"/>
        <v>8600</v>
      </c>
      <c r="AH40" s="4" t="str">
        <f t="shared" si="10"/>
        <v>N.A.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3516.007725476105</v>
      </c>
      <c r="AQ40" s="4">
        <f t="shared" si="10"/>
        <v>8600</v>
      </c>
      <c r="AR40" s="4">
        <f t="shared" si="10"/>
        <v>3663.2412770411725</v>
      </c>
    </row>
    <row r="41" spans="1:44" ht="15.75" customHeight="1" thickBot="1" x14ac:dyDescent="0.3">
      <c r="A41" s="6" t="s">
        <v>14</v>
      </c>
      <c r="B41" s="4">
        <v>31059190.000000004</v>
      </c>
      <c r="C41" s="4">
        <v>171399230</v>
      </c>
      <c r="D41" s="4">
        <v>0</v>
      </c>
      <c r="E41" s="4"/>
      <c r="F41" s="4"/>
      <c r="G41" s="4">
        <v>3004000</v>
      </c>
      <c r="H41" s="4"/>
      <c r="I41" s="4">
        <v>438600</v>
      </c>
      <c r="J41" s="4">
        <v>0</v>
      </c>
      <c r="K41" s="4"/>
      <c r="L41" s="3">
        <f t="shared" si="8"/>
        <v>31059190.000000004</v>
      </c>
      <c r="M41" s="3">
        <f t="shared" si="8"/>
        <v>174841830</v>
      </c>
      <c r="N41" s="4">
        <f>L41+M41</f>
        <v>205901020</v>
      </c>
      <c r="P41" s="6" t="s">
        <v>14</v>
      </c>
      <c r="Q41" s="4">
        <v>6332</v>
      </c>
      <c r="R41" s="4">
        <v>24732</v>
      </c>
      <c r="S41" s="4">
        <v>209</v>
      </c>
      <c r="T41" s="4">
        <v>0</v>
      </c>
      <c r="U41" s="4">
        <v>0</v>
      </c>
      <c r="V41" s="4">
        <v>589</v>
      </c>
      <c r="W41" s="4">
        <v>0</v>
      </c>
      <c r="X41" s="4">
        <v>544</v>
      </c>
      <c r="Y41" s="4">
        <v>1415</v>
      </c>
      <c r="Z41" s="4">
        <v>0</v>
      </c>
      <c r="AA41" s="3">
        <f t="shared" si="9"/>
        <v>7956</v>
      </c>
      <c r="AB41" s="3">
        <f t="shared" si="9"/>
        <v>25865</v>
      </c>
      <c r="AC41" s="4">
        <f>AA41+AB41</f>
        <v>33821</v>
      </c>
      <c r="AE41" s="6" t="s">
        <v>14</v>
      </c>
      <c r="AF41" s="4">
        <f t="shared" si="10"/>
        <v>4905.1152874289328</v>
      </c>
      <c r="AG41" s="4">
        <f t="shared" si="10"/>
        <v>6930.2616043991593</v>
      </c>
      <c r="AH41" s="4">
        <f t="shared" si="10"/>
        <v>0</v>
      </c>
      <c r="AI41" s="4" t="str">
        <f t="shared" si="10"/>
        <v>N.A.</v>
      </c>
      <c r="AJ41" s="4" t="str">
        <f t="shared" si="10"/>
        <v>N.A.</v>
      </c>
      <c r="AK41" s="4">
        <f t="shared" si="10"/>
        <v>5100.1697792869272</v>
      </c>
      <c r="AL41" s="4" t="str">
        <f t="shared" si="10"/>
        <v>N.A.</v>
      </c>
      <c r="AM41" s="4">
        <f t="shared" si="10"/>
        <v>806.25</v>
      </c>
      <c r="AN41" s="4">
        <f t="shared" si="10"/>
        <v>0</v>
      </c>
      <c r="AO41" s="4" t="str">
        <f t="shared" si="10"/>
        <v>N.A.</v>
      </c>
      <c r="AP41" s="4">
        <f t="shared" si="10"/>
        <v>3903.8700351935649</v>
      </c>
      <c r="AQ41" s="4">
        <f t="shared" si="10"/>
        <v>6759.7846510728787</v>
      </c>
      <c r="AR41" s="4">
        <f t="shared" si="10"/>
        <v>6087.9636911977768</v>
      </c>
    </row>
    <row r="42" spans="1:44" ht="15.75" customHeight="1" thickBot="1" x14ac:dyDescent="0.3">
      <c r="A42" s="6" t="s">
        <v>15</v>
      </c>
      <c r="B42" s="4"/>
      <c r="C42" s="4"/>
      <c r="D42" s="4"/>
      <c r="E42" s="4">
        <v>405060</v>
      </c>
      <c r="F42" s="4"/>
      <c r="G42" s="4">
        <v>0</v>
      </c>
      <c r="H42" s="4">
        <v>0</v>
      </c>
      <c r="I42" s="4"/>
      <c r="J42" s="4"/>
      <c r="K42" s="4"/>
      <c r="L42" s="3">
        <f t="shared" si="8"/>
        <v>0</v>
      </c>
      <c r="M42" s="3">
        <f t="shared" si="8"/>
        <v>405060</v>
      </c>
      <c r="N42" s="4">
        <f>L42+M42</f>
        <v>405060</v>
      </c>
      <c r="P42" s="6" t="s">
        <v>15</v>
      </c>
      <c r="Q42" s="4">
        <v>0</v>
      </c>
      <c r="R42" s="4">
        <v>0</v>
      </c>
      <c r="S42" s="4">
        <v>0</v>
      </c>
      <c r="T42" s="4">
        <v>157</v>
      </c>
      <c r="U42" s="4">
        <v>0</v>
      </c>
      <c r="V42" s="4">
        <v>157</v>
      </c>
      <c r="W42" s="4">
        <v>104</v>
      </c>
      <c r="X42" s="4">
        <v>0</v>
      </c>
      <c r="Y42" s="4">
        <v>0</v>
      </c>
      <c r="Z42" s="4">
        <v>0</v>
      </c>
      <c r="AA42" s="3">
        <f t="shared" si="9"/>
        <v>104</v>
      </c>
      <c r="AB42" s="3">
        <f t="shared" si="9"/>
        <v>314</v>
      </c>
      <c r="AC42" s="4">
        <f>AA42+AB42</f>
        <v>418</v>
      </c>
      <c r="AE42" s="6" t="s">
        <v>15</v>
      </c>
      <c r="AF42" s="4" t="str">
        <f t="shared" si="10"/>
        <v>N.A.</v>
      </c>
      <c r="AG42" s="4" t="str">
        <f t="shared" si="10"/>
        <v>N.A.</v>
      </c>
      <c r="AH42" s="4" t="str">
        <f t="shared" si="10"/>
        <v>N.A.</v>
      </c>
      <c r="AI42" s="4">
        <f t="shared" si="10"/>
        <v>2580</v>
      </c>
      <c r="AJ42" s="4" t="str">
        <f t="shared" si="10"/>
        <v>N.A.</v>
      </c>
      <c r="AK42" s="4">
        <f t="shared" si="10"/>
        <v>0</v>
      </c>
      <c r="AL42" s="4">
        <f t="shared" si="10"/>
        <v>0</v>
      </c>
      <c r="AM42" s="4" t="str">
        <f t="shared" si="10"/>
        <v>N.A.</v>
      </c>
      <c r="AN42" s="4" t="str">
        <f t="shared" si="10"/>
        <v>N.A.</v>
      </c>
      <c r="AO42" s="4" t="str">
        <f t="shared" si="10"/>
        <v>N.A.</v>
      </c>
      <c r="AP42" s="4">
        <f t="shared" si="10"/>
        <v>0</v>
      </c>
      <c r="AQ42" s="4">
        <f t="shared" si="10"/>
        <v>1290</v>
      </c>
      <c r="AR42" s="4">
        <f t="shared" si="10"/>
        <v>969.04306220095691</v>
      </c>
    </row>
    <row r="43" spans="1:44" ht="15.75" customHeight="1" thickBot="1" x14ac:dyDescent="0.3">
      <c r="A43" s="7" t="s">
        <v>16</v>
      </c>
      <c r="B43" s="4">
        <v>60449009.000000015</v>
      </c>
      <c r="C43" s="4">
        <v>172826830.00000003</v>
      </c>
      <c r="D43" s="4">
        <v>0</v>
      </c>
      <c r="E43" s="4">
        <v>405060</v>
      </c>
      <c r="F43" s="4">
        <v>5625000</v>
      </c>
      <c r="G43" s="4">
        <v>3004000.0000000005</v>
      </c>
      <c r="H43" s="4">
        <v>51705673.999999985</v>
      </c>
      <c r="I43" s="4">
        <v>438600</v>
      </c>
      <c r="J43" s="4">
        <v>0</v>
      </c>
      <c r="K43" s="4"/>
      <c r="L43" s="3">
        <f t="shared" si="8"/>
        <v>117779683</v>
      </c>
      <c r="M43" s="3">
        <f t="shared" si="8"/>
        <v>176674490.00000003</v>
      </c>
      <c r="N43" s="4"/>
      <c r="P43" s="7" t="s">
        <v>16</v>
      </c>
      <c r="Q43" s="4">
        <v>14183</v>
      </c>
      <c r="R43" s="4">
        <v>24898</v>
      </c>
      <c r="S43" s="4">
        <v>209</v>
      </c>
      <c r="T43" s="4">
        <v>157</v>
      </c>
      <c r="U43" s="4">
        <v>375</v>
      </c>
      <c r="V43" s="4">
        <v>746</v>
      </c>
      <c r="W43" s="4">
        <v>8102</v>
      </c>
      <c r="X43" s="4">
        <v>544</v>
      </c>
      <c r="Y43" s="4">
        <v>2429</v>
      </c>
      <c r="Z43" s="4">
        <v>0</v>
      </c>
      <c r="AA43" s="3">
        <f t="shared" si="9"/>
        <v>25298</v>
      </c>
      <c r="AB43" s="3">
        <f t="shared" si="9"/>
        <v>26345</v>
      </c>
      <c r="AC43" s="4"/>
      <c r="AE43" s="7" t="s">
        <v>16</v>
      </c>
      <c r="AF43" s="4">
        <f t="shared" ref="AF43:AQ43" si="11">IFERROR(B43/Q43, "N.A.")</f>
        <v>4262.0749488824658</v>
      </c>
      <c r="AG43" s="4">
        <f t="shared" si="11"/>
        <v>6941.3940878785461</v>
      </c>
      <c r="AH43" s="4">
        <f t="shared" si="11"/>
        <v>0</v>
      </c>
      <c r="AI43" s="4">
        <f t="shared" si="11"/>
        <v>2580</v>
      </c>
      <c r="AJ43" s="4">
        <f t="shared" si="11"/>
        <v>15000</v>
      </c>
      <c r="AK43" s="4">
        <f t="shared" si="11"/>
        <v>4026.8096514745316</v>
      </c>
      <c r="AL43" s="4">
        <f t="shared" si="11"/>
        <v>6381.8407800543055</v>
      </c>
      <c r="AM43" s="4">
        <f t="shared" si="11"/>
        <v>806.25</v>
      </c>
      <c r="AN43" s="4">
        <f t="shared" si="11"/>
        <v>0</v>
      </c>
      <c r="AO43" s="4" t="str">
        <f t="shared" si="11"/>
        <v>N.A.</v>
      </c>
      <c r="AP43" s="4">
        <f t="shared" si="11"/>
        <v>4655.691477587161</v>
      </c>
      <c r="AQ43" s="4">
        <f t="shared" si="11"/>
        <v>6706.1867527044988</v>
      </c>
      <c r="AR43" s="4"/>
    </row>
    <row r="44" spans="1:44" ht="15.75" thickBot="1" x14ac:dyDescent="0.3">
      <c r="A44" s="8" t="s">
        <v>0</v>
      </c>
      <c r="B44" s="41">
        <f>B43+C43</f>
        <v>233275839.00000006</v>
      </c>
      <c r="C44" s="42"/>
      <c r="D44" s="41">
        <f>D43+E43</f>
        <v>405060</v>
      </c>
      <c r="E44" s="42"/>
      <c r="F44" s="41">
        <f>F43+G43</f>
        <v>8629000</v>
      </c>
      <c r="G44" s="42"/>
      <c r="H44" s="41">
        <f>H43+I43</f>
        <v>52144273.999999985</v>
      </c>
      <c r="I44" s="42"/>
      <c r="J44" s="41">
        <f>J43+K43</f>
        <v>0</v>
      </c>
      <c r="K44" s="42"/>
      <c r="L44" s="5"/>
      <c r="M44" s="2"/>
      <c r="N44" s="1">
        <f>B44+D44+F44+H44+J44</f>
        <v>294454173.00000006</v>
      </c>
      <c r="P44" s="8" t="s">
        <v>0</v>
      </c>
      <c r="Q44" s="41">
        <f>Q43+R43</f>
        <v>39081</v>
      </c>
      <c r="R44" s="42"/>
      <c r="S44" s="41">
        <f>S43+T43</f>
        <v>366</v>
      </c>
      <c r="T44" s="42"/>
      <c r="U44" s="41">
        <f>U43+V43</f>
        <v>1121</v>
      </c>
      <c r="V44" s="42"/>
      <c r="W44" s="41">
        <f>W43+X43</f>
        <v>8646</v>
      </c>
      <c r="X44" s="42"/>
      <c r="Y44" s="41">
        <f>Y43+Z43</f>
        <v>2429</v>
      </c>
      <c r="Z44" s="42"/>
      <c r="AA44" s="5"/>
      <c r="AB44" s="2"/>
      <c r="AC44" s="1">
        <f>Q44+S44+U44+W44+Y44</f>
        <v>51643</v>
      </c>
      <c r="AE44" s="8" t="s">
        <v>0</v>
      </c>
      <c r="AF44" s="43">
        <f>IFERROR(B44/Q44,"N.A.")</f>
        <v>5969.034543640134</v>
      </c>
      <c r="AG44" s="44"/>
      <c r="AH44" s="43">
        <f>IFERROR(D44/S44,"N.A.")</f>
        <v>1106.7213114754099</v>
      </c>
      <c r="AI44" s="44"/>
      <c r="AJ44" s="43">
        <f>IFERROR(F44/U44,"N.A.")</f>
        <v>7697.5914362176627</v>
      </c>
      <c r="AK44" s="44"/>
      <c r="AL44" s="43">
        <f>IFERROR(H44/W44,"N.A.")</f>
        <v>6031.0286837844069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5701.724783610558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19" width="23.85546875" bestFit="1" customWidth="1"/>
    <col min="20" max="21" width="14.42578125" bestFit="1" customWidth="1"/>
    <col min="24" max="24" width="16.85546875" customWidth="1"/>
    <col min="26" max="26" width="16.85546875" customWidth="1"/>
    <col min="30" max="30" width="16.85546875" customWidth="1"/>
    <col min="31" max="31" width="22.140625" bestFit="1" customWidth="1"/>
    <col min="32" max="33" width="22.140625" customWidth="1"/>
    <col min="34" max="34" width="23.85546875" bestFit="1" customWidth="1"/>
    <col min="35" max="36" width="14.42578125" bestFit="1" customWidth="1"/>
    <col min="39" max="39" width="16.85546875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184056988.99999988</v>
      </c>
      <c r="C15" s="4"/>
      <c r="D15" s="4">
        <v>66342709.999999993</v>
      </c>
      <c r="E15" s="4"/>
      <c r="F15" s="4">
        <v>61849480.000000015</v>
      </c>
      <c r="G15" s="4"/>
      <c r="H15" s="4">
        <v>287747092.99999988</v>
      </c>
      <c r="I15" s="4"/>
      <c r="J15" s="4">
        <v>0</v>
      </c>
      <c r="K15" s="4"/>
      <c r="L15" s="3">
        <f t="shared" ref="L15:M18" si="0">B15+D15+F15+H15+J15</f>
        <v>599996271.99999976</v>
      </c>
      <c r="M15" s="3">
        <f t="shared" si="0"/>
        <v>0</v>
      </c>
      <c r="N15" s="4">
        <f>L15+M15</f>
        <v>599996271.99999976</v>
      </c>
      <c r="P15" s="6" t="s">
        <v>12</v>
      </c>
      <c r="Q15" s="4">
        <v>21835</v>
      </c>
      <c r="R15" s="4">
        <v>0</v>
      </c>
      <c r="S15" s="4">
        <v>6526</v>
      </c>
      <c r="T15" s="4">
        <v>0</v>
      </c>
      <c r="U15" s="4">
        <v>6605</v>
      </c>
      <c r="V15" s="4">
        <v>0</v>
      </c>
      <c r="W15" s="4">
        <v>47468</v>
      </c>
      <c r="X15" s="4">
        <v>0</v>
      </c>
      <c r="Y15" s="4">
        <v>3053</v>
      </c>
      <c r="Z15" s="4">
        <v>0</v>
      </c>
      <c r="AA15" s="3">
        <f t="shared" ref="AA15:AB19" si="1">Q15+S15+U15+W15+Y15</f>
        <v>85487</v>
      </c>
      <c r="AB15" s="3">
        <f t="shared" si="1"/>
        <v>0</v>
      </c>
      <c r="AC15" s="4">
        <f>AA15+AB15</f>
        <v>85487</v>
      </c>
      <c r="AE15" s="6" t="s">
        <v>12</v>
      </c>
      <c r="AF15" s="4">
        <f t="shared" ref="AF15:AR18" si="2">IFERROR(B15/Q15, "N.A.")</f>
        <v>8429.4476299519065</v>
      </c>
      <c r="AG15" s="4" t="str">
        <f t="shared" si="2"/>
        <v>N.A.</v>
      </c>
      <c r="AH15" s="4">
        <f t="shared" si="2"/>
        <v>10165.907140668096</v>
      </c>
      <c r="AI15" s="4" t="str">
        <f t="shared" si="2"/>
        <v>N.A.</v>
      </c>
      <c r="AJ15" s="4">
        <f t="shared" si="2"/>
        <v>9364.0393641180945</v>
      </c>
      <c r="AK15" s="4" t="str">
        <f t="shared" si="2"/>
        <v>N.A.</v>
      </c>
      <c r="AL15" s="4">
        <f t="shared" si="2"/>
        <v>6061.9173548495801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7018.5674079099717</v>
      </c>
      <c r="AQ15" s="4" t="str">
        <f t="shared" si="2"/>
        <v>N.A.</v>
      </c>
      <c r="AR15" s="4">
        <f t="shared" si="2"/>
        <v>7018.5674079099717</v>
      </c>
    </row>
    <row r="16" spans="1:44" ht="15.75" customHeight="1" thickBot="1" x14ac:dyDescent="0.3">
      <c r="A16" s="6" t="s">
        <v>13</v>
      </c>
      <c r="B16" s="4">
        <v>82041954.99999997</v>
      </c>
      <c r="C16" s="4">
        <v>11860340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82041954.99999997</v>
      </c>
      <c r="M16" s="3">
        <f t="shared" si="0"/>
        <v>11860340</v>
      </c>
      <c r="N16" s="4">
        <f>L16+M16</f>
        <v>93902294.99999997</v>
      </c>
      <c r="P16" s="6" t="s">
        <v>13</v>
      </c>
      <c r="Q16" s="4">
        <v>13250</v>
      </c>
      <c r="R16" s="4">
        <v>860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13250</v>
      </c>
      <c r="AB16" s="3">
        <f t="shared" si="1"/>
        <v>860</v>
      </c>
      <c r="AC16" s="4">
        <f>AA16+AB16</f>
        <v>14110</v>
      </c>
      <c r="AE16" s="6" t="s">
        <v>13</v>
      </c>
      <c r="AF16" s="4">
        <f t="shared" si="2"/>
        <v>6191.8456603773566</v>
      </c>
      <c r="AG16" s="4">
        <f t="shared" si="2"/>
        <v>13791.093023255815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6191.8456603773566</v>
      </c>
      <c r="AQ16" s="4">
        <f t="shared" si="2"/>
        <v>13791.093023255815</v>
      </c>
      <c r="AR16" s="4">
        <f t="shared" si="2"/>
        <v>6655.0173635719329</v>
      </c>
    </row>
    <row r="17" spans="1:44" ht="15.75" customHeight="1" thickBot="1" x14ac:dyDescent="0.3">
      <c r="A17" s="6" t="s">
        <v>14</v>
      </c>
      <c r="B17" s="4">
        <v>302331185</v>
      </c>
      <c r="C17" s="4">
        <v>2510683472.9999986</v>
      </c>
      <c r="D17" s="4">
        <v>89324700</v>
      </c>
      <c r="E17" s="4">
        <v>53250320</v>
      </c>
      <c r="F17" s="4"/>
      <c r="G17" s="4">
        <v>85815900</v>
      </c>
      <c r="H17" s="4"/>
      <c r="I17" s="4">
        <v>80189409.999999985</v>
      </c>
      <c r="J17" s="4">
        <v>0</v>
      </c>
      <c r="K17" s="4"/>
      <c r="L17" s="3">
        <f t="shared" si="0"/>
        <v>391655885</v>
      </c>
      <c r="M17" s="3">
        <f t="shared" si="0"/>
        <v>2729939102.9999986</v>
      </c>
      <c r="N17" s="4">
        <f>L17+M17</f>
        <v>3121594987.9999986</v>
      </c>
      <c r="P17" s="6" t="s">
        <v>14</v>
      </c>
      <c r="Q17" s="4">
        <v>38846</v>
      </c>
      <c r="R17" s="4">
        <v>282801</v>
      </c>
      <c r="S17" s="4">
        <v>9643</v>
      </c>
      <c r="T17" s="4">
        <v>4260</v>
      </c>
      <c r="U17" s="4">
        <v>0</v>
      </c>
      <c r="V17" s="4">
        <v>7263</v>
      </c>
      <c r="W17" s="4">
        <v>0</v>
      </c>
      <c r="X17" s="4">
        <v>15063</v>
      </c>
      <c r="Y17" s="4">
        <v>2846</v>
      </c>
      <c r="Z17" s="4">
        <v>0</v>
      </c>
      <c r="AA17" s="3">
        <f t="shared" si="1"/>
        <v>51335</v>
      </c>
      <c r="AB17" s="3">
        <f t="shared" si="1"/>
        <v>309387</v>
      </c>
      <c r="AC17" s="4">
        <f>AA17+AB17</f>
        <v>360722</v>
      </c>
      <c r="AE17" s="6" t="s">
        <v>14</v>
      </c>
      <c r="AF17" s="4">
        <f t="shared" si="2"/>
        <v>7782.8138032229826</v>
      </c>
      <c r="AG17" s="4">
        <f t="shared" si="2"/>
        <v>8877.9158242014655</v>
      </c>
      <c r="AH17" s="4">
        <f t="shared" si="2"/>
        <v>9263.1649901482942</v>
      </c>
      <c r="AI17" s="4">
        <f t="shared" si="2"/>
        <v>12500.075117370892</v>
      </c>
      <c r="AJ17" s="4" t="str">
        <f t="shared" si="2"/>
        <v>N.A.</v>
      </c>
      <c r="AK17" s="4">
        <f t="shared" si="2"/>
        <v>11815.48946716233</v>
      </c>
      <c r="AL17" s="4" t="str">
        <f t="shared" si="2"/>
        <v>N.A.</v>
      </c>
      <c r="AM17" s="4">
        <f t="shared" si="2"/>
        <v>5323.6015401978348</v>
      </c>
      <c r="AN17" s="4">
        <f t="shared" si="2"/>
        <v>0</v>
      </c>
      <c r="AO17" s="4" t="str">
        <f t="shared" si="2"/>
        <v>N.A.</v>
      </c>
      <c r="AP17" s="4">
        <f t="shared" si="2"/>
        <v>7629.4123892081425</v>
      </c>
      <c r="AQ17" s="4">
        <f t="shared" si="2"/>
        <v>8823.7033327192112</v>
      </c>
      <c r="AR17" s="4">
        <f t="shared" si="2"/>
        <v>8653.7416292879243</v>
      </c>
    </row>
    <row r="18" spans="1:44" ht="15.75" customHeight="1" thickBot="1" x14ac:dyDescent="0.3">
      <c r="A18" s="6" t="s">
        <v>15</v>
      </c>
      <c r="B18" s="4">
        <v>924500</v>
      </c>
      <c r="C18" s="4">
        <v>2148000</v>
      </c>
      <c r="D18" s="4"/>
      <c r="E18" s="4"/>
      <c r="F18" s="4"/>
      <c r="G18" s="4"/>
      <c r="H18" s="4"/>
      <c r="I18" s="4"/>
      <c r="J18" s="4"/>
      <c r="K18" s="4"/>
      <c r="L18" s="3">
        <f t="shared" si="0"/>
        <v>924500</v>
      </c>
      <c r="M18" s="3">
        <f t="shared" si="0"/>
        <v>2148000</v>
      </c>
      <c r="N18" s="4">
        <f>L18+M18</f>
        <v>3072500</v>
      </c>
      <c r="P18" s="6" t="s">
        <v>15</v>
      </c>
      <c r="Q18" s="4">
        <v>172</v>
      </c>
      <c r="R18" s="4">
        <v>179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172</v>
      </c>
      <c r="AB18" s="3">
        <f t="shared" si="1"/>
        <v>179</v>
      </c>
      <c r="AC18" s="4">
        <f>AA18+AB18</f>
        <v>351</v>
      </c>
      <c r="AE18" s="6" t="s">
        <v>15</v>
      </c>
      <c r="AF18" s="4">
        <f t="shared" si="2"/>
        <v>5375</v>
      </c>
      <c r="AG18" s="4">
        <f t="shared" si="2"/>
        <v>12000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5375</v>
      </c>
      <c r="AQ18" s="4">
        <f t="shared" si="2"/>
        <v>12000</v>
      </c>
      <c r="AR18" s="4">
        <f t="shared" si="2"/>
        <v>8753.5612535612527</v>
      </c>
    </row>
    <row r="19" spans="1:44" ht="15.75" customHeight="1" thickBot="1" x14ac:dyDescent="0.3">
      <c r="A19" s="7" t="s">
        <v>16</v>
      </c>
      <c r="B19" s="4">
        <v>569354628.99999976</v>
      </c>
      <c r="C19" s="4">
        <v>2524691812.9999995</v>
      </c>
      <c r="D19" s="4">
        <v>155667410.00000003</v>
      </c>
      <c r="E19" s="4">
        <v>53250320</v>
      </c>
      <c r="F19" s="4">
        <v>61849480.000000015</v>
      </c>
      <c r="G19" s="4">
        <v>85815900</v>
      </c>
      <c r="H19" s="4">
        <v>287747092.99999988</v>
      </c>
      <c r="I19" s="4">
        <v>80189409.999999985</v>
      </c>
      <c r="J19" s="4">
        <v>0</v>
      </c>
      <c r="K19" s="4"/>
      <c r="L19" s="3">
        <f t="shared" ref="L19:M19" si="3">SUM(L15:L18)</f>
        <v>1074618611.9999998</v>
      </c>
      <c r="M19" s="3">
        <f t="shared" si="3"/>
        <v>2743947442.9999986</v>
      </c>
      <c r="N19" s="4"/>
      <c r="P19" s="7" t="s">
        <v>16</v>
      </c>
      <c r="Q19" s="4">
        <v>74103</v>
      </c>
      <c r="R19" s="4">
        <v>283840</v>
      </c>
      <c r="S19" s="4">
        <v>16169</v>
      </c>
      <c r="T19" s="4">
        <v>4260</v>
      </c>
      <c r="U19" s="4">
        <v>6605</v>
      </c>
      <c r="V19" s="4">
        <v>7263</v>
      </c>
      <c r="W19" s="4">
        <v>47468</v>
      </c>
      <c r="X19" s="4">
        <v>15063</v>
      </c>
      <c r="Y19" s="4">
        <v>5899</v>
      </c>
      <c r="Z19" s="4">
        <v>0</v>
      </c>
      <c r="AA19" s="3">
        <f t="shared" si="1"/>
        <v>150244</v>
      </c>
      <c r="AB19" s="3">
        <f t="shared" si="1"/>
        <v>310426</v>
      </c>
      <c r="AC19" s="4"/>
      <c r="AE19" s="7" t="s">
        <v>16</v>
      </c>
      <c r="AF19" s="4">
        <f t="shared" ref="AF19:AQ19" si="4">IFERROR(B19/Q19, "N.A.")</f>
        <v>7683.2871678609472</v>
      </c>
      <c r="AG19" s="4">
        <f t="shared" si="4"/>
        <v>8894.7710435456574</v>
      </c>
      <c r="AH19" s="4">
        <f t="shared" si="4"/>
        <v>9627.5224194446182</v>
      </c>
      <c r="AI19" s="4">
        <f t="shared" si="4"/>
        <v>12500.075117370892</v>
      </c>
      <c r="AJ19" s="4">
        <f t="shared" si="4"/>
        <v>9364.0393641180945</v>
      </c>
      <c r="AK19" s="4">
        <f t="shared" si="4"/>
        <v>11815.48946716233</v>
      </c>
      <c r="AL19" s="4">
        <f t="shared" si="4"/>
        <v>6061.9173548495801</v>
      </c>
      <c r="AM19" s="4">
        <f t="shared" si="4"/>
        <v>5323.6015401978348</v>
      </c>
      <c r="AN19" s="4">
        <f t="shared" si="4"/>
        <v>0</v>
      </c>
      <c r="AO19" s="4" t="str">
        <f t="shared" si="4"/>
        <v>N.A.</v>
      </c>
      <c r="AP19" s="4">
        <f t="shared" si="4"/>
        <v>7152.489363967944</v>
      </c>
      <c r="AQ19" s="4">
        <f t="shared" si="4"/>
        <v>8839.2964603480341</v>
      </c>
      <c r="AR19" s="4"/>
    </row>
    <row r="20" spans="1:44" ht="15.75" customHeight="1" thickBot="1" x14ac:dyDescent="0.3">
      <c r="A20" s="8" t="s">
        <v>0</v>
      </c>
      <c r="B20" s="41">
        <f>B19+C19</f>
        <v>3094046441.999999</v>
      </c>
      <c r="C20" s="42"/>
      <c r="D20" s="41">
        <f>D19+E19</f>
        <v>208917730.00000003</v>
      </c>
      <c r="E20" s="42"/>
      <c r="F20" s="41">
        <f>F19+G19</f>
        <v>147665380</v>
      </c>
      <c r="G20" s="42"/>
      <c r="H20" s="41">
        <f>H19+I19</f>
        <v>367936502.99999988</v>
      </c>
      <c r="I20" s="42"/>
      <c r="J20" s="41">
        <f>J19+K19</f>
        <v>0</v>
      </c>
      <c r="K20" s="42"/>
      <c r="L20" s="5"/>
      <c r="M20" s="2"/>
      <c r="N20" s="1">
        <f>B20+D20+F20+H20+J20</f>
        <v>3818566054.999999</v>
      </c>
      <c r="P20" s="8" t="s">
        <v>0</v>
      </c>
      <c r="Q20" s="41">
        <f>Q19+R19</f>
        <v>357943</v>
      </c>
      <c r="R20" s="42"/>
      <c r="S20" s="41">
        <f>S19+T19</f>
        <v>20429</v>
      </c>
      <c r="T20" s="42"/>
      <c r="U20" s="41">
        <f>U19+V19</f>
        <v>13868</v>
      </c>
      <c r="V20" s="42"/>
      <c r="W20" s="41">
        <f>W19+X19</f>
        <v>62531</v>
      </c>
      <c r="X20" s="42"/>
      <c r="Y20" s="41">
        <f>Y19+Z19</f>
        <v>5899</v>
      </c>
      <c r="Z20" s="42"/>
      <c r="AA20" s="5"/>
      <c r="AB20" s="2"/>
      <c r="AC20" s="1">
        <f>Q20+S20+U20+W20+Y20</f>
        <v>460670</v>
      </c>
      <c r="AE20" s="8" t="s">
        <v>0</v>
      </c>
      <c r="AF20" s="43">
        <f>IFERROR(B20/Q20,"N.A.")</f>
        <v>8643.9641004293953</v>
      </c>
      <c r="AG20" s="44"/>
      <c r="AH20" s="43">
        <f>IFERROR(D20/S20,"N.A.")</f>
        <v>10226.527485437369</v>
      </c>
      <c r="AI20" s="44"/>
      <c r="AJ20" s="43">
        <f>IFERROR(F20/U20,"N.A.")</f>
        <v>10647.921834438996</v>
      </c>
      <c r="AK20" s="44"/>
      <c r="AL20" s="43">
        <f>IFERROR(H20/W20,"N.A.")</f>
        <v>5884.0655514864611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8289.1572166626847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158100127.99999997</v>
      </c>
      <c r="C27" s="4"/>
      <c r="D27" s="4">
        <v>49570989.999999985</v>
      </c>
      <c r="E27" s="4"/>
      <c r="F27" s="4">
        <v>55721979.999999985</v>
      </c>
      <c r="G27" s="4"/>
      <c r="H27" s="4">
        <v>193395531.99999997</v>
      </c>
      <c r="I27" s="4"/>
      <c r="J27" s="4">
        <v>0</v>
      </c>
      <c r="K27" s="4"/>
      <c r="L27" s="3">
        <f t="shared" ref="L27:M31" si="5">B27+D27+F27+H27+J27</f>
        <v>456788629.99999988</v>
      </c>
      <c r="M27" s="3">
        <f t="shared" si="5"/>
        <v>0</v>
      </c>
      <c r="N27" s="4">
        <f>L27+M27</f>
        <v>456788629.99999988</v>
      </c>
      <c r="P27" s="6" t="s">
        <v>12</v>
      </c>
      <c r="Q27" s="4">
        <v>17181</v>
      </c>
      <c r="R27" s="4">
        <v>0</v>
      </c>
      <c r="S27" s="4">
        <v>5476</v>
      </c>
      <c r="T27" s="4">
        <v>0</v>
      </c>
      <c r="U27" s="4">
        <v>5898</v>
      </c>
      <c r="V27" s="4">
        <v>0</v>
      </c>
      <c r="W27" s="4">
        <v>27808</v>
      </c>
      <c r="X27" s="4">
        <v>0</v>
      </c>
      <c r="Y27" s="4">
        <v>978</v>
      </c>
      <c r="Z27" s="4">
        <v>0</v>
      </c>
      <c r="AA27" s="3">
        <f t="shared" ref="AA27:AB31" si="6">Q27+S27+U27+W27+Y27</f>
        <v>57341</v>
      </c>
      <c r="AB27" s="3">
        <f t="shared" si="6"/>
        <v>0</v>
      </c>
      <c r="AC27" s="4">
        <f>AA27+AB27</f>
        <v>57341</v>
      </c>
      <c r="AE27" s="6" t="s">
        <v>12</v>
      </c>
      <c r="AF27" s="4">
        <f t="shared" ref="AF27:AR30" si="7">IFERROR(B27/Q27, "N.A.")</f>
        <v>9202.0329433676725</v>
      </c>
      <c r="AG27" s="4" t="str">
        <f t="shared" si="7"/>
        <v>N.A.</v>
      </c>
      <c r="AH27" s="4">
        <f t="shared" si="7"/>
        <v>9052.4086924762578</v>
      </c>
      <c r="AI27" s="4" t="str">
        <f t="shared" si="7"/>
        <v>N.A.</v>
      </c>
      <c r="AJ27" s="4">
        <f t="shared" si="7"/>
        <v>9447.6059681247862</v>
      </c>
      <c r="AK27" s="4" t="str">
        <f t="shared" si="7"/>
        <v>N.A.</v>
      </c>
      <c r="AL27" s="4">
        <f t="shared" si="7"/>
        <v>6954.6724683544289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7966.1783017387188</v>
      </c>
      <c r="AQ27" s="4" t="str">
        <f t="shared" si="7"/>
        <v>N.A.</v>
      </c>
      <c r="AR27" s="4">
        <f t="shared" si="7"/>
        <v>7966.1783017387188</v>
      </c>
    </row>
    <row r="28" spans="1:44" ht="15.75" customHeight="1" thickBot="1" x14ac:dyDescent="0.3">
      <c r="A28" s="6" t="s">
        <v>13</v>
      </c>
      <c r="B28" s="4">
        <v>10610000</v>
      </c>
      <c r="C28" s="4">
        <v>5636750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10610000</v>
      </c>
      <c r="M28" s="3">
        <f t="shared" si="5"/>
        <v>5636750</v>
      </c>
      <c r="N28" s="4">
        <f>L28+M28</f>
        <v>16246750</v>
      </c>
      <c r="P28" s="6" t="s">
        <v>13</v>
      </c>
      <c r="Q28" s="4">
        <v>1659</v>
      </c>
      <c r="R28" s="4">
        <v>206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1659</v>
      </c>
      <c r="AB28" s="3">
        <f t="shared" si="6"/>
        <v>206</v>
      </c>
      <c r="AC28" s="4">
        <f>AA28+AB28</f>
        <v>1865</v>
      </c>
      <c r="AE28" s="6" t="s">
        <v>13</v>
      </c>
      <c r="AF28" s="4">
        <f t="shared" si="7"/>
        <v>6395.4189270644965</v>
      </c>
      <c r="AG28" s="4">
        <f t="shared" si="7"/>
        <v>27362.864077669903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6395.4189270644965</v>
      </c>
      <c r="AQ28" s="4">
        <f t="shared" si="7"/>
        <v>27362.864077669903</v>
      </c>
      <c r="AR28" s="4">
        <f t="shared" si="7"/>
        <v>8711.3941018766764</v>
      </c>
    </row>
    <row r="29" spans="1:44" ht="15.75" customHeight="1" thickBot="1" x14ac:dyDescent="0.3">
      <c r="A29" s="6" t="s">
        <v>14</v>
      </c>
      <c r="B29" s="4">
        <v>214465690.00000003</v>
      </c>
      <c r="C29" s="4">
        <v>1668121183.0000033</v>
      </c>
      <c r="D29" s="4">
        <v>53453279.999999993</v>
      </c>
      <c r="E29" s="4">
        <v>32123640</v>
      </c>
      <c r="F29" s="4"/>
      <c r="G29" s="4">
        <v>56746950</v>
      </c>
      <c r="H29" s="4"/>
      <c r="I29" s="4">
        <v>50984860.000000015</v>
      </c>
      <c r="J29" s="4">
        <v>0</v>
      </c>
      <c r="K29" s="4"/>
      <c r="L29" s="3">
        <f t="shared" si="5"/>
        <v>267918970.00000003</v>
      </c>
      <c r="M29" s="3">
        <f t="shared" si="5"/>
        <v>1807976633.0000033</v>
      </c>
      <c r="N29" s="4">
        <f>L29+M29</f>
        <v>2075895603.0000033</v>
      </c>
      <c r="P29" s="6" t="s">
        <v>14</v>
      </c>
      <c r="Q29" s="4">
        <v>23694</v>
      </c>
      <c r="R29" s="4">
        <v>176288</v>
      </c>
      <c r="S29" s="4">
        <v>6170</v>
      </c>
      <c r="T29" s="4">
        <v>2891</v>
      </c>
      <c r="U29" s="4">
        <v>0</v>
      </c>
      <c r="V29" s="4">
        <v>4480</v>
      </c>
      <c r="W29" s="4">
        <v>0</v>
      </c>
      <c r="X29" s="4">
        <v>8466</v>
      </c>
      <c r="Y29" s="4">
        <v>770</v>
      </c>
      <c r="Z29" s="4">
        <v>0</v>
      </c>
      <c r="AA29" s="3">
        <f t="shared" si="6"/>
        <v>30634</v>
      </c>
      <c r="AB29" s="3">
        <f t="shared" si="6"/>
        <v>192125</v>
      </c>
      <c r="AC29" s="4">
        <f>AA29+AB29</f>
        <v>222759</v>
      </c>
      <c r="AE29" s="6" t="s">
        <v>14</v>
      </c>
      <c r="AF29" s="4">
        <f t="shared" si="7"/>
        <v>9051.4767451675543</v>
      </c>
      <c r="AG29" s="4">
        <f t="shared" si="7"/>
        <v>9462.4772134235081</v>
      </c>
      <c r="AH29" s="4">
        <f t="shared" si="7"/>
        <v>8663.4165316045364</v>
      </c>
      <c r="AI29" s="4">
        <f t="shared" si="7"/>
        <v>11111.601521964718</v>
      </c>
      <c r="AJ29" s="4" t="str">
        <f t="shared" si="7"/>
        <v>N.A.</v>
      </c>
      <c r="AK29" s="4">
        <f t="shared" si="7"/>
        <v>12666.729910714286</v>
      </c>
      <c r="AL29" s="4" t="str">
        <f t="shared" si="7"/>
        <v>N.A.</v>
      </c>
      <c r="AM29" s="4">
        <f t="shared" si="7"/>
        <v>6022.3080557524236</v>
      </c>
      <c r="AN29" s="4">
        <f t="shared" si="7"/>
        <v>0</v>
      </c>
      <c r="AO29" s="4" t="str">
        <f t="shared" si="7"/>
        <v>N.A.</v>
      </c>
      <c r="AP29" s="4">
        <f t="shared" si="7"/>
        <v>8745.8043350525568</v>
      </c>
      <c r="AQ29" s="4">
        <f t="shared" si="7"/>
        <v>9410.4183890696331</v>
      </c>
      <c r="AR29" s="4">
        <f t="shared" si="7"/>
        <v>9319.020120399191</v>
      </c>
    </row>
    <row r="30" spans="1:44" ht="15.75" customHeight="1" thickBot="1" x14ac:dyDescent="0.3">
      <c r="A30" s="6" t="s">
        <v>15</v>
      </c>
      <c r="B30" s="4">
        <v>924500</v>
      </c>
      <c r="C30" s="4">
        <v>2148000</v>
      </c>
      <c r="D30" s="4"/>
      <c r="E30" s="4"/>
      <c r="F30" s="4"/>
      <c r="G30" s="4"/>
      <c r="H30" s="4"/>
      <c r="I30" s="4"/>
      <c r="J30" s="4"/>
      <c r="K30" s="4"/>
      <c r="L30" s="3">
        <f t="shared" si="5"/>
        <v>924500</v>
      </c>
      <c r="M30" s="3">
        <f t="shared" si="5"/>
        <v>2148000</v>
      </c>
      <c r="N30" s="4">
        <f>L30+M30</f>
        <v>3072500</v>
      </c>
      <c r="P30" s="6" t="s">
        <v>15</v>
      </c>
      <c r="Q30" s="4">
        <v>172</v>
      </c>
      <c r="R30" s="4">
        <v>179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172</v>
      </c>
      <c r="AB30" s="3">
        <f t="shared" si="6"/>
        <v>179</v>
      </c>
      <c r="AC30" s="4">
        <f>AA30+AB30</f>
        <v>351</v>
      </c>
      <c r="AE30" s="6" t="s">
        <v>15</v>
      </c>
      <c r="AF30" s="4">
        <f t="shared" si="7"/>
        <v>5375</v>
      </c>
      <c r="AG30" s="4">
        <f t="shared" si="7"/>
        <v>12000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5375</v>
      </c>
      <c r="AQ30" s="4">
        <f t="shared" si="7"/>
        <v>12000</v>
      </c>
      <c r="AR30" s="4">
        <f t="shared" si="7"/>
        <v>8753.5612535612527</v>
      </c>
    </row>
    <row r="31" spans="1:44" ht="15.75" customHeight="1" thickBot="1" x14ac:dyDescent="0.3">
      <c r="A31" s="7" t="s">
        <v>16</v>
      </c>
      <c r="B31" s="4">
        <v>384100318.00000036</v>
      </c>
      <c r="C31" s="4">
        <v>1675905933</v>
      </c>
      <c r="D31" s="4">
        <v>103024270</v>
      </c>
      <c r="E31" s="4">
        <v>32123640</v>
      </c>
      <c r="F31" s="4">
        <v>55721979.999999985</v>
      </c>
      <c r="G31" s="4">
        <v>56746950</v>
      </c>
      <c r="H31" s="4">
        <v>193395531.99999997</v>
      </c>
      <c r="I31" s="4">
        <v>50984860.000000015</v>
      </c>
      <c r="J31" s="4">
        <v>0</v>
      </c>
      <c r="K31" s="4"/>
      <c r="L31" s="3">
        <f t="shared" si="5"/>
        <v>736242100.00000036</v>
      </c>
      <c r="M31" s="3">
        <f t="shared" si="5"/>
        <v>1815761383</v>
      </c>
      <c r="N31" s="4"/>
      <c r="P31" s="7" t="s">
        <v>16</v>
      </c>
      <c r="Q31" s="4">
        <v>42706</v>
      </c>
      <c r="R31" s="4">
        <v>176673</v>
      </c>
      <c r="S31" s="4">
        <v>11646</v>
      </c>
      <c r="T31" s="4">
        <v>2891</v>
      </c>
      <c r="U31" s="4">
        <v>5898</v>
      </c>
      <c r="V31" s="4">
        <v>4480</v>
      </c>
      <c r="W31" s="4">
        <v>27808</v>
      </c>
      <c r="X31" s="4">
        <v>8466</v>
      </c>
      <c r="Y31" s="4">
        <v>1748</v>
      </c>
      <c r="Z31" s="4">
        <v>0</v>
      </c>
      <c r="AA31" s="3">
        <f t="shared" si="6"/>
        <v>89806</v>
      </c>
      <c r="AB31" s="3">
        <f t="shared" si="6"/>
        <v>192510</v>
      </c>
      <c r="AC31" s="4"/>
      <c r="AE31" s="7" t="s">
        <v>16</v>
      </c>
      <c r="AF31" s="4">
        <f t="shared" ref="AF31:AQ31" si="8">IFERROR(B31/Q31, "N.A.")</f>
        <v>8994.0598042429719</v>
      </c>
      <c r="AG31" s="4">
        <f t="shared" si="8"/>
        <v>9485.9199368324535</v>
      </c>
      <c r="AH31" s="4">
        <f t="shared" si="8"/>
        <v>8846.3223424351709</v>
      </c>
      <c r="AI31" s="4">
        <f t="shared" si="8"/>
        <v>11111.601521964718</v>
      </c>
      <c r="AJ31" s="4">
        <f t="shared" si="8"/>
        <v>9447.6059681247862</v>
      </c>
      <c r="AK31" s="4">
        <f t="shared" si="8"/>
        <v>12666.729910714286</v>
      </c>
      <c r="AL31" s="4">
        <f t="shared" si="8"/>
        <v>6954.6724683544289</v>
      </c>
      <c r="AM31" s="4">
        <f t="shared" si="8"/>
        <v>6022.3080557524236</v>
      </c>
      <c r="AN31" s="4">
        <f t="shared" si="8"/>
        <v>0</v>
      </c>
      <c r="AO31" s="4" t="str">
        <f t="shared" si="8"/>
        <v>N.A.</v>
      </c>
      <c r="AP31" s="4">
        <f t="shared" si="8"/>
        <v>8198.1393225397005</v>
      </c>
      <c r="AQ31" s="4">
        <f t="shared" si="8"/>
        <v>9432.0366890031692</v>
      </c>
      <c r="AR31" s="4"/>
    </row>
    <row r="32" spans="1:44" ht="15.75" customHeight="1" thickBot="1" x14ac:dyDescent="0.3">
      <c r="A32" s="8" t="s">
        <v>0</v>
      </c>
      <c r="B32" s="41">
        <f>B31+C31</f>
        <v>2060006251.0000005</v>
      </c>
      <c r="C32" s="42"/>
      <c r="D32" s="41">
        <f>D31+E31</f>
        <v>135147910</v>
      </c>
      <c r="E32" s="42"/>
      <c r="F32" s="41">
        <f>F31+G31</f>
        <v>112468929.99999999</v>
      </c>
      <c r="G32" s="42"/>
      <c r="H32" s="41">
        <f>H31+I31</f>
        <v>244380392</v>
      </c>
      <c r="I32" s="42"/>
      <c r="J32" s="41">
        <f>J31+K31</f>
        <v>0</v>
      </c>
      <c r="K32" s="42"/>
      <c r="L32" s="5"/>
      <c r="M32" s="2"/>
      <c r="N32" s="1">
        <f>B32+D32+F32+H32+J32</f>
        <v>2552003483.0000005</v>
      </c>
      <c r="P32" s="8" t="s">
        <v>0</v>
      </c>
      <c r="Q32" s="41">
        <f>Q31+R31</f>
        <v>219379</v>
      </c>
      <c r="R32" s="42"/>
      <c r="S32" s="41">
        <f>S31+T31</f>
        <v>14537</v>
      </c>
      <c r="T32" s="42"/>
      <c r="U32" s="41">
        <f>U31+V31</f>
        <v>10378</v>
      </c>
      <c r="V32" s="42"/>
      <c r="W32" s="41">
        <f>W31+X31</f>
        <v>36274</v>
      </c>
      <c r="X32" s="42"/>
      <c r="Y32" s="41">
        <f>Y31+Z31</f>
        <v>1748</v>
      </c>
      <c r="Z32" s="42"/>
      <c r="AA32" s="5"/>
      <c r="AB32" s="2"/>
      <c r="AC32" s="1">
        <f>Q32+S32+U32+W32+Y32</f>
        <v>282316</v>
      </c>
      <c r="AE32" s="8" t="s">
        <v>0</v>
      </c>
      <c r="AF32" s="43">
        <f>IFERROR(B32/Q32,"N.A.")</f>
        <v>9390.1706681131764</v>
      </c>
      <c r="AG32" s="44"/>
      <c r="AH32" s="43">
        <f>IFERROR(D32/S32,"N.A.")</f>
        <v>9296.8225906308035</v>
      </c>
      <c r="AI32" s="44"/>
      <c r="AJ32" s="43">
        <f>IFERROR(F32/U32,"N.A.")</f>
        <v>10837.245133937173</v>
      </c>
      <c r="AK32" s="44"/>
      <c r="AL32" s="43">
        <f>IFERROR(H32/W32,"N.A.")</f>
        <v>6737.0676517615921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9039.5283405828941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25956861</v>
      </c>
      <c r="C39" s="4"/>
      <c r="D39" s="4">
        <v>16771719.999999998</v>
      </c>
      <c r="E39" s="4"/>
      <c r="F39" s="4">
        <v>6127500</v>
      </c>
      <c r="G39" s="4"/>
      <c r="H39" s="4">
        <v>94351561.000000045</v>
      </c>
      <c r="I39" s="4"/>
      <c r="J39" s="4">
        <v>0</v>
      </c>
      <c r="K39" s="4"/>
      <c r="L39" s="3">
        <f t="shared" ref="L39:M43" si="9">B39+D39+F39+H39+J39</f>
        <v>143207642.00000006</v>
      </c>
      <c r="M39" s="3">
        <f t="shared" si="9"/>
        <v>0</v>
      </c>
      <c r="N39" s="4">
        <f>L39+M39</f>
        <v>143207642.00000006</v>
      </c>
      <c r="P39" s="6" t="s">
        <v>12</v>
      </c>
      <c r="Q39" s="4">
        <v>4654</v>
      </c>
      <c r="R39" s="4">
        <v>0</v>
      </c>
      <c r="S39" s="4">
        <v>1050</v>
      </c>
      <c r="T39" s="4">
        <v>0</v>
      </c>
      <c r="U39" s="4">
        <v>707</v>
      </c>
      <c r="V39" s="4">
        <v>0</v>
      </c>
      <c r="W39" s="4">
        <v>19660</v>
      </c>
      <c r="X39" s="4">
        <v>0</v>
      </c>
      <c r="Y39" s="4">
        <v>2075</v>
      </c>
      <c r="Z39" s="4">
        <v>0</v>
      </c>
      <c r="AA39" s="3">
        <f t="shared" ref="AA39:AB43" si="10">Q39+S39+U39+W39+Y39</f>
        <v>28146</v>
      </c>
      <c r="AB39" s="3">
        <f t="shared" si="10"/>
        <v>0</v>
      </c>
      <c r="AC39" s="4">
        <f>AA39+AB39</f>
        <v>28146</v>
      </c>
      <c r="AE39" s="6" t="s">
        <v>12</v>
      </c>
      <c r="AF39" s="4">
        <f t="shared" ref="AF39:AR42" si="11">IFERROR(B39/Q39, "N.A.")</f>
        <v>5577.3229480017189</v>
      </c>
      <c r="AG39" s="4" t="str">
        <f t="shared" si="11"/>
        <v>N.A.</v>
      </c>
      <c r="AH39" s="4">
        <f t="shared" si="11"/>
        <v>15973.066666666666</v>
      </c>
      <c r="AI39" s="4" t="str">
        <f t="shared" si="11"/>
        <v>N.A.</v>
      </c>
      <c r="AJ39" s="4">
        <f t="shared" si="11"/>
        <v>8666.9024045261667</v>
      </c>
      <c r="AK39" s="4" t="str">
        <f t="shared" si="11"/>
        <v>N.A.</v>
      </c>
      <c r="AL39" s="4">
        <f t="shared" si="11"/>
        <v>4799.1638351983747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5088.0282100476106</v>
      </c>
      <c r="AQ39" s="4" t="str">
        <f t="shared" si="11"/>
        <v>N.A.</v>
      </c>
      <c r="AR39" s="4">
        <f t="shared" si="11"/>
        <v>5088.0282100476106</v>
      </c>
    </row>
    <row r="40" spans="1:44" ht="15.75" customHeight="1" thickBot="1" x14ac:dyDescent="0.3">
      <c r="A40" s="6" t="s">
        <v>13</v>
      </c>
      <c r="B40" s="4">
        <v>71431955</v>
      </c>
      <c r="C40" s="4">
        <v>6223589.9999999991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71431955</v>
      </c>
      <c r="M40" s="3">
        <f t="shared" si="9"/>
        <v>6223589.9999999991</v>
      </c>
      <c r="N40" s="4">
        <f>L40+M40</f>
        <v>77655545</v>
      </c>
      <c r="P40" s="6" t="s">
        <v>13</v>
      </c>
      <c r="Q40" s="4">
        <v>11591</v>
      </c>
      <c r="R40" s="4">
        <v>654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11591</v>
      </c>
      <c r="AB40" s="3">
        <f t="shared" si="10"/>
        <v>654</v>
      </c>
      <c r="AC40" s="4">
        <f>AA40+AB40</f>
        <v>12245</v>
      </c>
      <c r="AE40" s="6" t="s">
        <v>13</v>
      </c>
      <c r="AF40" s="4">
        <f t="shared" si="11"/>
        <v>6162.7085669916314</v>
      </c>
      <c r="AG40" s="4">
        <f t="shared" si="11"/>
        <v>9516.1926605504577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6162.7085669916314</v>
      </c>
      <c r="AQ40" s="4">
        <f t="shared" si="11"/>
        <v>9516.1926605504577</v>
      </c>
      <c r="AR40" s="4">
        <f t="shared" si="11"/>
        <v>6341.8166598611679</v>
      </c>
    </row>
    <row r="41" spans="1:44" ht="15.75" customHeight="1" thickBot="1" x14ac:dyDescent="0.3">
      <c r="A41" s="6" t="s">
        <v>14</v>
      </c>
      <c r="B41" s="4">
        <v>87865494.999999985</v>
      </c>
      <c r="C41" s="4">
        <v>842562290.00000048</v>
      </c>
      <c r="D41" s="4">
        <v>35871420</v>
      </c>
      <c r="E41" s="4">
        <v>21126680</v>
      </c>
      <c r="F41" s="4"/>
      <c r="G41" s="4">
        <v>29068950</v>
      </c>
      <c r="H41" s="4"/>
      <c r="I41" s="4">
        <v>29204550</v>
      </c>
      <c r="J41" s="4">
        <v>0</v>
      </c>
      <c r="K41" s="4"/>
      <c r="L41" s="3">
        <f t="shared" si="9"/>
        <v>123736914.99999999</v>
      </c>
      <c r="M41" s="3">
        <f t="shared" si="9"/>
        <v>921962470.00000048</v>
      </c>
      <c r="N41" s="4">
        <f>L41+M41</f>
        <v>1045699385.0000005</v>
      </c>
      <c r="P41" s="6" t="s">
        <v>14</v>
      </c>
      <c r="Q41" s="4">
        <v>15152</v>
      </c>
      <c r="R41" s="4">
        <v>106513</v>
      </c>
      <c r="S41" s="4">
        <v>3473</v>
      </c>
      <c r="T41" s="4">
        <v>1369</v>
      </c>
      <c r="U41" s="4">
        <v>0</v>
      </c>
      <c r="V41" s="4">
        <v>2783</v>
      </c>
      <c r="W41" s="4">
        <v>0</v>
      </c>
      <c r="X41" s="4">
        <v>6597</v>
      </c>
      <c r="Y41" s="4">
        <v>2076</v>
      </c>
      <c r="Z41" s="4">
        <v>0</v>
      </c>
      <c r="AA41" s="3">
        <f t="shared" si="10"/>
        <v>20701</v>
      </c>
      <c r="AB41" s="3">
        <f t="shared" si="10"/>
        <v>117262</v>
      </c>
      <c r="AC41" s="4">
        <f>AA41+AB41</f>
        <v>137963</v>
      </c>
      <c r="AE41" s="6" t="s">
        <v>14</v>
      </c>
      <c r="AF41" s="4">
        <f t="shared" si="11"/>
        <v>5798.9371040126707</v>
      </c>
      <c r="AG41" s="4">
        <f t="shared" si="11"/>
        <v>7910.4174138368135</v>
      </c>
      <c r="AH41" s="4">
        <f t="shared" si="11"/>
        <v>10328.65534120357</v>
      </c>
      <c r="AI41" s="4">
        <f t="shared" si="11"/>
        <v>15432.198685171657</v>
      </c>
      <c r="AJ41" s="4" t="str">
        <f t="shared" si="11"/>
        <v>N.A.</v>
      </c>
      <c r="AK41" s="4">
        <f t="shared" si="11"/>
        <v>10445.185052102048</v>
      </c>
      <c r="AL41" s="4" t="str">
        <f t="shared" si="11"/>
        <v>N.A.</v>
      </c>
      <c r="AM41" s="4">
        <f t="shared" si="11"/>
        <v>4426.9440654843111</v>
      </c>
      <c r="AN41" s="4">
        <f t="shared" si="11"/>
        <v>0</v>
      </c>
      <c r="AO41" s="4" t="str">
        <f t="shared" si="11"/>
        <v>N.A.</v>
      </c>
      <c r="AP41" s="4">
        <f t="shared" si="11"/>
        <v>5977.3399835756718</v>
      </c>
      <c r="AQ41" s="4">
        <f t="shared" si="11"/>
        <v>7862.4146782418893</v>
      </c>
      <c r="AR41" s="4">
        <f t="shared" si="11"/>
        <v>7579.5639772982649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185254311.00000012</v>
      </c>
      <c r="C43" s="4">
        <v>848785880.00000083</v>
      </c>
      <c r="D43" s="4">
        <v>52643140.000000007</v>
      </c>
      <c r="E43" s="4">
        <v>21126680</v>
      </c>
      <c r="F43" s="4">
        <v>6127500</v>
      </c>
      <c r="G43" s="4">
        <v>29068950</v>
      </c>
      <c r="H43" s="4">
        <v>94351561.000000045</v>
      </c>
      <c r="I43" s="4">
        <v>29204550</v>
      </c>
      <c r="J43" s="4">
        <v>0</v>
      </c>
      <c r="K43" s="4"/>
      <c r="L43" s="3">
        <f t="shared" si="9"/>
        <v>338376512.00000018</v>
      </c>
      <c r="M43" s="3">
        <f t="shared" si="9"/>
        <v>928186060.00000083</v>
      </c>
      <c r="N43" s="4"/>
      <c r="P43" s="7" t="s">
        <v>16</v>
      </c>
      <c r="Q43" s="4">
        <v>31397</v>
      </c>
      <c r="R43" s="4">
        <v>107167</v>
      </c>
      <c r="S43" s="4">
        <v>4523</v>
      </c>
      <c r="T43" s="4">
        <v>1369</v>
      </c>
      <c r="U43" s="4">
        <v>707</v>
      </c>
      <c r="V43" s="4">
        <v>2783</v>
      </c>
      <c r="W43" s="4">
        <v>19660</v>
      </c>
      <c r="X43" s="4">
        <v>6597</v>
      </c>
      <c r="Y43" s="4">
        <v>4151</v>
      </c>
      <c r="Z43" s="4">
        <v>0</v>
      </c>
      <c r="AA43" s="3">
        <f t="shared" si="10"/>
        <v>60438</v>
      </c>
      <c r="AB43" s="3">
        <f t="shared" si="10"/>
        <v>117916</v>
      </c>
      <c r="AC43" s="4"/>
      <c r="AE43" s="7" t="s">
        <v>16</v>
      </c>
      <c r="AF43" s="4">
        <f t="shared" ref="AF43:AQ43" si="12">IFERROR(B43/Q43, "N.A.")</f>
        <v>5900.3825524731701</v>
      </c>
      <c r="AG43" s="4">
        <f t="shared" si="12"/>
        <v>7920.2168578013834</v>
      </c>
      <c r="AH43" s="4">
        <f t="shared" si="12"/>
        <v>11638.987397744861</v>
      </c>
      <c r="AI43" s="4">
        <f t="shared" si="12"/>
        <v>15432.198685171657</v>
      </c>
      <c r="AJ43" s="4">
        <f t="shared" si="12"/>
        <v>8666.9024045261667</v>
      </c>
      <c r="AK43" s="4">
        <f t="shared" si="12"/>
        <v>10445.185052102048</v>
      </c>
      <c r="AL43" s="4">
        <f t="shared" si="12"/>
        <v>4799.1638351983747</v>
      </c>
      <c r="AM43" s="4">
        <f t="shared" si="12"/>
        <v>4426.9440654843111</v>
      </c>
      <c r="AN43" s="4">
        <f t="shared" si="12"/>
        <v>0</v>
      </c>
      <c r="AO43" s="4" t="str">
        <f t="shared" si="12"/>
        <v>N.A.</v>
      </c>
      <c r="AP43" s="4">
        <f t="shared" si="12"/>
        <v>5598.7377477745822</v>
      </c>
      <c r="AQ43" s="4">
        <f t="shared" si="12"/>
        <v>7871.5870619763291</v>
      </c>
      <c r="AR43" s="4"/>
    </row>
    <row r="44" spans="1:44" ht="15.75" customHeight="1" thickBot="1" x14ac:dyDescent="0.3">
      <c r="A44" s="8" t="s">
        <v>0</v>
      </c>
      <c r="B44" s="41">
        <f>B43+C43</f>
        <v>1034040191.000001</v>
      </c>
      <c r="C44" s="42"/>
      <c r="D44" s="41">
        <f>D43+E43</f>
        <v>73769820</v>
      </c>
      <c r="E44" s="42"/>
      <c r="F44" s="41">
        <f>F43+G43</f>
        <v>35196450</v>
      </c>
      <c r="G44" s="42"/>
      <c r="H44" s="41">
        <f>H43+I43</f>
        <v>123556111.00000004</v>
      </c>
      <c r="I44" s="42"/>
      <c r="J44" s="41">
        <f>J43+K43</f>
        <v>0</v>
      </c>
      <c r="K44" s="42"/>
      <c r="L44" s="5"/>
      <c r="M44" s="2"/>
      <c r="N44" s="1">
        <f>B44+D44+F44+H44+J44</f>
        <v>1266562572.000001</v>
      </c>
      <c r="P44" s="8" t="s">
        <v>0</v>
      </c>
      <c r="Q44" s="41">
        <f>Q43+R43</f>
        <v>138564</v>
      </c>
      <c r="R44" s="42"/>
      <c r="S44" s="41">
        <f>S43+T43</f>
        <v>5892</v>
      </c>
      <c r="T44" s="42"/>
      <c r="U44" s="41">
        <f>U43+V43</f>
        <v>3490</v>
      </c>
      <c r="V44" s="42"/>
      <c r="W44" s="41">
        <f>W43+X43</f>
        <v>26257</v>
      </c>
      <c r="X44" s="42"/>
      <c r="Y44" s="41">
        <f>Y43+Z43</f>
        <v>4151</v>
      </c>
      <c r="Z44" s="42"/>
      <c r="AA44" s="5"/>
      <c r="AB44" s="2"/>
      <c r="AC44" s="1">
        <f>Q44+S44+U44+W44+Y44</f>
        <v>178354</v>
      </c>
      <c r="AE44" s="8" t="s">
        <v>0</v>
      </c>
      <c r="AF44" s="43">
        <f>IFERROR(B44/Q44,"N.A.")</f>
        <v>7462.5457622470549</v>
      </c>
      <c r="AG44" s="44"/>
      <c r="AH44" s="43">
        <f>IFERROR(D44/S44,"N.A.")</f>
        <v>12520.336048879837</v>
      </c>
      <c r="AI44" s="44"/>
      <c r="AJ44" s="43">
        <f>IFERROR(F44/U44,"N.A.")</f>
        <v>10084.942693409743</v>
      </c>
      <c r="AK44" s="44"/>
      <c r="AL44" s="43">
        <f>IFERROR(H44/W44,"N.A.")</f>
        <v>4705.644628099175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7101.3970642654549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8183329.9999999991</v>
      </c>
      <c r="C15" s="4"/>
      <c r="D15" s="4">
        <v>0</v>
      </c>
      <c r="E15" s="4"/>
      <c r="F15" s="4">
        <v>4051460</v>
      </c>
      <c r="G15" s="4"/>
      <c r="H15" s="4">
        <v>16170092</v>
      </c>
      <c r="I15" s="4"/>
      <c r="J15" s="4">
        <v>0</v>
      </c>
      <c r="K15" s="4"/>
      <c r="L15" s="3">
        <f t="shared" ref="L15:M18" si="0">B15+D15+F15+H15+J15</f>
        <v>28404882</v>
      </c>
      <c r="M15" s="3">
        <f t="shared" si="0"/>
        <v>0</v>
      </c>
      <c r="N15" s="4">
        <f>L15+M15</f>
        <v>28404882</v>
      </c>
      <c r="P15" s="6" t="s">
        <v>12</v>
      </c>
      <c r="Q15" s="4">
        <v>2063</v>
      </c>
      <c r="R15" s="4">
        <v>0</v>
      </c>
      <c r="S15" s="4">
        <v>57</v>
      </c>
      <c r="T15" s="4">
        <v>0</v>
      </c>
      <c r="U15" s="4">
        <v>464</v>
      </c>
      <c r="V15" s="4">
        <v>0</v>
      </c>
      <c r="W15" s="4">
        <v>5142</v>
      </c>
      <c r="X15" s="4">
        <v>0</v>
      </c>
      <c r="Y15" s="4">
        <v>1007</v>
      </c>
      <c r="Z15" s="4">
        <v>0</v>
      </c>
      <c r="AA15" s="3">
        <f t="shared" ref="AA15:AB19" si="1">Q15+S15+U15+W15+Y15</f>
        <v>8733</v>
      </c>
      <c r="AB15" s="3">
        <f t="shared" si="1"/>
        <v>0</v>
      </c>
      <c r="AC15" s="4">
        <f>AA15+AB15</f>
        <v>8733</v>
      </c>
      <c r="AE15" s="6" t="s">
        <v>12</v>
      </c>
      <c r="AF15" s="4">
        <f t="shared" ref="AF15:AR18" si="2">IFERROR(B15/Q15, "N.A.")</f>
        <v>3966.7135239941827</v>
      </c>
      <c r="AG15" s="4" t="str">
        <f t="shared" si="2"/>
        <v>N.A.</v>
      </c>
      <c r="AH15" s="4">
        <f t="shared" si="2"/>
        <v>0</v>
      </c>
      <c r="AI15" s="4" t="str">
        <f t="shared" si="2"/>
        <v>N.A.</v>
      </c>
      <c r="AJ15" s="4">
        <f t="shared" si="2"/>
        <v>8731.5948275862065</v>
      </c>
      <c r="AK15" s="4" t="str">
        <f t="shared" si="2"/>
        <v>N.A.</v>
      </c>
      <c r="AL15" s="4">
        <f t="shared" si="2"/>
        <v>3144.7086736678334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3252.5915492957747</v>
      </c>
      <c r="AQ15" s="4" t="str">
        <f t="shared" si="2"/>
        <v>N.A.</v>
      </c>
      <c r="AR15" s="4">
        <f t="shared" si="2"/>
        <v>3252.5915492957747</v>
      </c>
    </row>
    <row r="16" spans="1:44" ht="15.75" customHeight="1" thickBot="1" x14ac:dyDescent="0.3">
      <c r="A16" s="6" t="s">
        <v>13</v>
      </c>
      <c r="B16" s="4">
        <v>813580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813580</v>
      </c>
      <c r="M16" s="3">
        <f t="shared" si="0"/>
        <v>0</v>
      </c>
      <c r="N16" s="4">
        <f>L16+M16</f>
        <v>813580</v>
      </c>
      <c r="P16" s="6" t="s">
        <v>13</v>
      </c>
      <c r="Q16" s="4">
        <v>266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266</v>
      </c>
      <c r="AB16" s="3">
        <f t="shared" si="1"/>
        <v>0</v>
      </c>
      <c r="AC16" s="4">
        <f>AA16+AB16</f>
        <v>266</v>
      </c>
      <c r="AE16" s="6" t="s">
        <v>13</v>
      </c>
      <c r="AF16" s="4">
        <f t="shared" si="2"/>
        <v>3058.5714285714284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3058.5714285714284</v>
      </c>
      <c r="AQ16" s="4" t="str">
        <f t="shared" si="2"/>
        <v>N.A.</v>
      </c>
      <c r="AR16" s="4">
        <f t="shared" si="2"/>
        <v>3058.5714285714284</v>
      </c>
    </row>
    <row r="17" spans="1:44" ht="15.75" customHeight="1" thickBot="1" x14ac:dyDescent="0.3">
      <c r="A17" s="6" t="s">
        <v>14</v>
      </c>
      <c r="B17" s="4">
        <v>17248174</v>
      </c>
      <c r="C17" s="4">
        <v>23214180</v>
      </c>
      <c r="D17" s="4">
        <v>1286560</v>
      </c>
      <c r="E17" s="4"/>
      <c r="F17" s="4"/>
      <c r="G17" s="4">
        <v>2376000</v>
      </c>
      <c r="H17" s="4"/>
      <c r="I17" s="4">
        <v>1463400</v>
      </c>
      <c r="J17" s="4">
        <v>0</v>
      </c>
      <c r="K17" s="4"/>
      <c r="L17" s="3">
        <f t="shared" si="0"/>
        <v>18534734</v>
      </c>
      <c r="M17" s="3">
        <f t="shared" si="0"/>
        <v>27053580</v>
      </c>
      <c r="N17" s="4">
        <f>L17+M17</f>
        <v>45588314</v>
      </c>
      <c r="P17" s="6" t="s">
        <v>14</v>
      </c>
      <c r="Q17" s="4">
        <v>2625</v>
      </c>
      <c r="R17" s="4">
        <v>2105</v>
      </c>
      <c r="S17" s="4">
        <v>204</v>
      </c>
      <c r="T17" s="4">
        <v>0</v>
      </c>
      <c r="U17" s="4">
        <v>0</v>
      </c>
      <c r="V17" s="4">
        <v>198</v>
      </c>
      <c r="W17" s="4">
        <v>0</v>
      </c>
      <c r="X17" s="4">
        <v>266</v>
      </c>
      <c r="Y17" s="4">
        <v>266</v>
      </c>
      <c r="Z17" s="4">
        <v>0</v>
      </c>
      <c r="AA17" s="3">
        <f t="shared" si="1"/>
        <v>3095</v>
      </c>
      <c r="AB17" s="3">
        <f t="shared" si="1"/>
        <v>2569</v>
      </c>
      <c r="AC17" s="4">
        <f>AA17+AB17</f>
        <v>5664</v>
      </c>
      <c r="AE17" s="6" t="s">
        <v>14</v>
      </c>
      <c r="AF17" s="4">
        <f t="shared" si="2"/>
        <v>6570.7329523809522</v>
      </c>
      <c r="AG17" s="4">
        <f t="shared" si="2"/>
        <v>11028.114014251782</v>
      </c>
      <c r="AH17" s="4">
        <f t="shared" si="2"/>
        <v>6306.666666666667</v>
      </c>
      <c r="AI17" s="4" t="str">
        <f t="shared" si="2"/>
        <v>N.A.</v>
      </c>
      <c r="AJ17" s="4" t="str">
        <f t="shared" si="2"/>
        <v>N.A.</v>
      </c>
      <c r="AK17" s="4">
        <f t="shared" si="2"/>
        <v>12000</v>
      </c>
      <c r="AL17" s="4" t="str">
        <f t="shared" si="2"/>
        <v>N.A.</v>
      </c>
      <c r="AM17" s="4">
        <f t="shared" si="2"/>
        <v>5501.5037593984962</v>
      </c>
      <c r="AN17" s="4">
        <f t="shared" si="2"/>
        <v>0</v>
      </c>
      <c r="AO17" s="4" t="str">
        <f t="shared" si="2"/>
        <v>N.A.</v>
      </c>
      <c r="AP17" s="4">
        <f t="shared" si="2"/>
        <v>5988.6054927302102</v>
      </c>
      <c r="AQ17" s="4">
        <f t="shared" si="2"/>
        <v>10530.782405605294</v>
      </c>
      <c r="AR17" s="4">
        <f t="shared" si="2"/>
        <v>8048.7842514124295</v>
      </c>
    </row>
    <row r="18" spans="1:44" ht="15.75" customHeight="1" thickBot="1" x14ac:dyDescent="0.3">
      <c r="A18" s="6" t="s">
        <v>15</v>
      </c>
      <c r="B18" s="4">
        <v>3345400</v>
      </c>
      <c r="C18" s="4"/>
      <c r="D18" s="4">
        <v>255420</v>
      </c>
      <c r="E18" s="4"/>
      <c r="F18" s="4"/>
      <c r="G18" s="4">
        <v>696600</v>
      </c>
      <c r="H18" s="4">
        <v>2364210</v>
      </c>
      <c r="I18" s="4"/>
      <c r="J18" s="4">
        <v>0</v>
      </c>
      <c r="K18" s="4"/>
      <c r="L18" s="3">
        <f t="shared" si="0"/>
        <v>5965030</v>
      </c>
      <c r="M18" s="3">
        <f t="shared" si="0"/>
        <v>696600</v>
      </c>
      <c r="N18" s="4">
        <f>L18+M18</f>
        <v>6661630</v>
      </c>
      <c r="P18" s="6" t="s">
        <v>15</v>
      </c>
      <c r="Q18" s="4">
        <v>974</v>
      </c>
      <c r="R18" s="4">
        <v>0</v>
      </c>
      <c r="S18" s="4">
        <v>198</v>
      </c>
      <c r="T18" s="4">
        <v>0</v>
      </c>
      <c r="U18" s="4">
        <v>0</v>
      </c>
      <c r="V18" s="4">
        <v>324</v>
      </c>
      <c r="W18" s="4">
        <v>4741</v>
      </c>
      <c r="X18" s="4">
        <v>0</v>
      </c>
      <c r="Y18" s="4">
        <v>1595</v>
      </c>
      <c r="Z18" s="4">
        <v>0</v>
      </c>
      <c r="AA18" s="3">
        <f t="shared" si="1"/>
        <v>7508</v>
      </c>
      <c r="AB18" s="3">
        <f t="shared" si="1"/>
        <v>324</v>
      </c>
      <c r="AC18" s="4">
        <f>AA18+AB18</f>
        <v>7832</v>
      </c>
      <c r="AE18" s="6" t="s">
        <v>15</v>
      </c>
      <c r="AF18" s="4">
        <f t="shared" si="2"/>
        <v>3434.7022587268993</v>
      </c>
      <c r="AG18" s="4" t="str">
        <f t="shared" si="2"/>
        <v>N.A.</v>
      </c>
      <c r="AH18" s="4">
        <f t="shared" si="2"/>
        <v>1290</v>
      </c>
      <c r="AI18" s="4" t="str">
        <f t="shared" si="2"/>
        <v>N.A.</v>
      </c>
      <c r="AJ18" s="4" t="str">
        <f t="shared" si="2"/>
        <v>N.A.</v>
      </c>
      <c r="AK18" s="4">
        <f t="shared" si="2"/>
        <v>2150</v>
      </c>
      <c r="AL18" s="4">
        <f t="shared" si="2"/>
        <v>498.67327568023626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794.48987746403839</v>
      </c>
      <c r="AQ18" s="4">
        <f t="shared" si="2"/>
        <v>2150</v>
      </c>
      <c r="AR18" s="4">
        <f t="shared" si="2"/>
        <v>850.5656281920327</v>
      </c>
    </row>
    <row r="19" spans="1:44" ht="15.75" customHeight="1" thickBot="1" x14ac:dyDescent="0.3">
      <c r="A19" s="7" t="s">
        <v>16</v>
      </c>
      <c r="B19" s="4">
        <v>29590483.999999996</v>
      </c>
      <c r="C19" s="4">
        <v>23214180</v>
      </c>
      <c r="D19" s="4">
        <v>1541980.0000000002</v>
      </c>
      <c r="E19" s="4"/>
      <c r="F19" s="4">
        <v>4051460</v>
      </c>
      <c r="G19" s="4">
        <v>3072600.0000000005</v>
      </c>
      <c r="H19" s="4">
        <v>18534301.999999993</v>
      </c>
      <c r="I19" s="4">
        <v>1463400</v>
      </c>
      <c r="J19" s="4">
        <v>0</v>
      </c>
      <c r="K19" s="4"/>
      <c r="L19" s="3">
        <f t="shared" ref="L19:M19" si="3">SUM(L15:L18)</f>
        <v>53718226</v>
      </c>
      <c r="M19" s="3">
        <f t="shared" si="3"/>
        <v>27750180</v>
      </c>
      <c r="N19" s="4"/>
      <c r="P19" s="7" t="s">
        <v>16</v>
      </c>
      <c r="Q19" s="4">
        <v>5928</v>
      </c>
      <c r="R19" s="4">
        <v>2105</v>
      </c>
      <c r="S19" s="4">
        <v>459</v>
      </c>
      <c r="T19" s="4">
        <v>0</v>
      </c>
      <c r="U19" s="4">
        <v>464</v>
      </c>
      <c r="V19" s="4">
        <v>522</v>
      </c>
      <c r="W19" s="4">
        <v>9883</v>
      </c>
      <c r="X19" s="4">
        <v>266</v>
      </c>
      <c r="Y19" s="4">
        <v>2868</v>
      </c>
      <c r="Z19" s="4">
        <v>0</v>
      </c>
      <c r="AA19" s="3">
        <f t="shared" si="1"/>
        <v>19602</v>
      </c>
      <c r="AB19" s="3">
        <f t="shared" si="1"/>
        <v>2893</v>
      </c>
      <c r="AC19" s="4"/>
      <c r="AE19" s="7" t="s">
        <v>16</v>
      </c>
      <c r="AF19" s="4">
        <f t="shared" ref="AF19:AQ19" si="4">IFERROR(B19/Q19, "N.A.")</f>
        <v>4991.6470985155192</v>
      </c>
      <c r="AG19" s="4">
        <f t="shared" si="4"/>
        <v>11028.114014251782</v>
      </c>
      <c r="AH19" s="4">
        <f t="shared" si="4"/>
        <v>3359.4335511982576</v>
      </c>
      <c r="AI19" s="4" t="str">
        <f t="shared" si="4"/>
        <v>N.A.</v>
      </c>
      <c r="AJ19" s="4">
        <f t="shared" si="4"/>
        <v>8731.5948275862065</v>
      </c>
      <c r="AK19" s="4">
        <f t="shared" si="4"/>
        <v>5886.2068965517246</v>
      </c>
      <c r="AL19" s="4">
        <f t="shared" si="4"/>
        <v>1875.3720530203373</v>
      </c>
      <c r="AM19" s="4">
        <f t="shared" si="4"/>
        <v>5501.5037593984962</v>
      </c>
      <c r="AN19" s="4">
        <f t="shared" si="4"/>
        <v>0</v>
      </c>
      <c r="AO19" s="4" t="str">
        <f t="shared" si="4"/>
        <v>N.A.</v>
      </c>
      <c r="AP19" s="4">
        <f t="shared" si="4"/>
        <v>2740.4461789613306</v>
      </c>
      <c r="AQ19" s="4">
        <f t="shared" si="4"/>
        <v>9592.1811268579331</v>
      </c>
      <c r="AR19" s="4"/>
    </row>
    <row r="20" spans="1:44" ht="15.75" thickBot="1" x14ac:dyDescent="0.3">
      <c r="A20" s="8" t="s">
        <v>0</v>
      </c>
      <c r="B20" s="41">
        <f>B19+C19</f>
        <v>52804664</v>
      </c>
      <c r="C20" s="42"/>
      <c r="D20" s="41">
        <f>D19+E19</f>
        <v>1541980.0000000002</v>
      </c>
      <c r="E20" s="42"/>
      <c r="F20" s="41">
        <f>F19+G19</f>
        <v>7124060</v>
      </c>
      <c r="G20" s="42"/>
      <c r="H20" s="41">
        <f>H19+I19</f>
        <v>19997701.999999993</v>
      </c>
      <c r="I20" s="42"/>
      <c r="J20" s="41">
        <f>J19+K19</f>
        <v>0</v>
      </c>
      <c r="K20" s="42"/>
      <c r="L20" s="5"/>
      <c r="M20" s="2"/>
      <c r="N20" s="1">
        <f>B20+D20+F20+H20+J20</f>
        <v>81468406</v>
      </c>
      <c r="P20" s="8" t="s">
        <v>0</v>
      </c>
      <c r="Q20" s="41">
        <f>Q19+R19</f>
        <v>8033</v>
      </c>
      <c r="R20" s="42"/>
      <c r="S20" s="41">
        <f>S19+T19</f>
        <v>459</v>
      </c>
      <c r="T20" s="42"/>
      <c r="U20" s="41">
        <f>U19+V19</f>
        <v>986</v>
      </c>
      <c r="V20" s="42"/>
      <c r="W20" s="41">
        <f>W19+X19</f>
        <v>10149</v>
      </c>
      <c r="X20" s="42"/>
      <c r="Y20" s="41">
        <f>Y19+Z19</f>
        <v>2868</v>
      </c>
      <c r="Z20" s="42"/>
      <c r="AA20" s="5"/>
      <c r="AB20" s="2"/>
      <c r="AC20" s="1">
        <f>Q20+S20+U20+W20+Y20</f>
        <v>22495</v>
      </c>
      <c r="AE20" s="8" t="s">
        <v>0</v>
      </c>
      <c r="AF20" s="43">
        <f>IFERROR(B20/Q20,"N.A.")</f>
        <v>6573.4674467820241</v>
      </c>
      <c r="AG20" s="44"/>
      <c r="AH20" s="43">
        <f>IFERROR(D20/S20,"N.A.")</f>
        <v>3359.4335511982576</v>
      </c>
      <c r="AI20" s="44"/>
      <c r="AJ20" s="43">
        <f>IFERROR(F20/U20,"N.A.")</f>
        <v>7225.212981744422</v>
      </c>
      <c r="AK20" s="44"/>
      <c r="AL20" s="43">
        <f>IFERROR(H20/W20,"N.A.")</f>
        <v>1970.4110749827562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3621.6228495221162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4380840</v>
      </c>
      <c r="C27" s="4"/>
      <c r="D27" s="4">
        <v>0</v>
      </c>
      <c r="E27" s="4"/>
      <c r="F27" s="4">
        <v>3285200</v>
      </c>
      <c r="G27" s="4"/>
      <c r="H27" s="4">
        <v>9094930</v>
      </c>
      <c r="I27" s="4"/>
      <c r="J27" s="4">
        <v>0</v>
      </c>
      <c r="K27" s="4"/>
      <c r="L27" s="3">
        <f t="shared" ref="L27:M31" si="5">B27+D27+F27+H27+J27</f>
        <v>16760970</v>
      </c>
      <c r="M27" s="3">
        <f t="shared" si="5"/>
        <v>0</v>
      </c>
      <c r="N27" s="4">
        <f>L27+M27</f>
        <v>16760970</v>
      </c>
      <c r="P27" s="6" t="s">
        <v>12</v>
      </c>
      <c r="Q27" s="4">
        <v>813</v>
      </c>
      <c r="R27" s="4">
        <v>0</v>
      </c>
      <c r="S27" s="4">
        <v>57</v>
      </c>
      <c r="T27" s="4">
        <v>0</v>
      </c>
      <c r="U27" s="4">
        <v>266</v>
      </c>
      <c r="V27" s="4">
        <v>0</v>
      </c>
      <c r="W27" s="4">
        <v>1277</v>
      </c>
      <c r="X27" s="4">
        <v>0</v>
      </c>
      <c r="Y27" s="4">
        <v>186</v>
      </c>
      <c r="Z27" s="4">
        <v>0</v>
      </c>
      <c r="AA27" s="3">
        <f t="shared" ref="AA27:AB31" si="6">Q27+S27+U27+W27+Y27</f>
        <v>2599</v>
      </c>
      <c r="AB27" s="3">
        <f t="shared" si="6"/>
        <v>0</v>
      </c>
      <c r="AC27" s="4">
        <f>AA27+AB27</f>
        <v>2599</v>
      </c>
      <c r="AE27" s="6" t="s">
        <v>12</v>
      </c>
      <c r="AF27" s="4">
        <f t="shared" ref="AF27:AR30" si="7">IFERROR(B27/Q27, "N.A.")</f>
        <v>5388.4870848708488</v>
      </c>
      <c r="AG27" s="4" t="str">
        <f t="shared" si="7"/>
        <v>N.A.</v>
      </c>
      <c r="AH27" s="4">
        <f t="shared" si="7"/>
        <v>0</v>
      </c>
      <c r="AI27" s="4" t="str">
        <f t="shared" si="7"/>
        <v>N.A.</v>
      </c>
      <c r="AJ27" s="4">
        <f t="shared" si="7"/>
        <v>12350.375939849624</v>
      </c>
      <c r="AK27" s="4" t="str">
        <f t="shared" si="7"/>
        <v>N.A.</v>
      </c>
      <c r="AL27" s="4">
        <f t="shared" si="7"/>
        <v>7122.1064996084569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6449.0073105040401</v>
      </c>
      <c r="AQ27" s="4" t="str">
        <f t="shared" si="7"/>
        <v>N.A.</v>
      </c>
      <c r="AR27" s="4">
        <f t="shared" si="7"/>
        <v>6449.0073105040401</v>
      </c>
    </row>
    <row r="28" spans="1:44" ht="15.75" customHeight="1" thickBot="1" x14ac:dyDescent="0.3">
      <c r="A28" s="6" t="s">
        <v>13</v>
      </c>
      <c r="B28" s="4">
        <v>217600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217600</v>
      </c>
      <c r="M28" s="3">
        <f t="shared" si="5"/>
        <v>0</v>
      </c>
      <c r="N28" s="4">
        <f>L28+M28</f>
        <v>217600</v>
      </c>
      <c r="P28" s="6" t="s">
        <v>13</v>
      </c>
      <c r="Q28" s="4">
        <v>68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68</v>
      </c>
      <c r="AB28" s="3">
        <f t="shared" si="6"/>
        <v>0</v>
      </c>
      <c r="AC28" s="4">
        <f>AA28+AB28</f>
        <v>68</v>
      </c>
      <c r="AE28" s="6" t="s">
        <v>13</v>
      </c>
      <c r="AF28" s="4">
        <f t="shared" si="7"/>
        <v>3200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3200</v>
      </c>
      <c r="AQ28" s="4" t="str">
        <f t="shared" si="7"/>
        <v>N.A.</v>
      </c>
      <c r="AR28" s="4">
        <f t="shared" si="7"/>
        <v>3200</v>
      </c>
    </row>
    <row r="29" spans="1:44" ht="15.75" customHeight="1" thickBot="1" x14ac:dyDescent="0.3">
      <c r="A29" s="6" t="s">
        <v>14</v>
      </c>
      <c r="B29" s="4">
        <v>11451910</v>
      </c>
      <c r="C29" s="4">
        <v>14421179.999999998</v>
      </c>
      <c r="D29" s="4">
        <v>438600</v>
      </c>
      <c r="E29" s="4"/>
      <c r="F29" s="4"/>
      <c r="G29" s="4">
        <v>2376000</v>
      </c>
      <c r="H29" s="4"/>
      <c r="I29" s="4">
        <v>612000</v>
      </c>
      <c r="J29" s="4"/>
      <c r="K29" s="4"/>
      <c r="L29" s="3">
        <f t="shared" si="5"/>
        <v>11890510</v>
      </c>
      <c r="M29" s="3">
        <f t="shared" si="5"/>
        <v>17409180</v>
      </c>
      <c r="N29" s="4">
        <f>L29+M29</f>
        <v>29299690</v>
      </c>
      <c r="P29" s="6" t="s">
        <v>14</v>
      </c>
      <c r="Q29" s="4">
        <v>1583</v>
      </c>
      <c r="R29" s="4">
        <v>1329</v>
      </c>
      <c r="S29" s="4">
        <v>68</v>
      </c>
      <c r="T29" s="4">
        <v>0</v>
      </c>
      <c r="U29" s="4">
        <v>0</v>
      </c>
      <c r="V29" s="4">
        <v>198</v>
      </c>
      <c r="W29" s="4">
        <v>0</v>
      </c>
      <c r="X29" s="4">
        <v>68</v>
      </c>
      <c r="Y29" s="4">
        <v>0</v>
      </c>
      <c r="Z29" s="4">
        <v>0</v>
      </c>
      <c r="AA29" s="3">
        <f t="shared" si="6"/>
        <v>1651</v>
      </c>
      <c r="AB29" s="3">
        <f t="shared" si="6"/>
        <v>1595</v>
      </c>
      <c r="AC29" s="4">
        <f>AA29+AB29</f>
        <v>3246</v>
      </c>
      <c r="AE29" s="6" t="s">
        <v>14</v>
      </c>
      <c r="AF29" s="4">
        <f t="shared" si="7"/>
        <v>7234.308275426406</v>
      </c>
      <c r="AG29" s="4">
        <f t="shared" si="7"/>
        <v>10851.151241534988</v>
      </c>
      <c r="AH29" s="4">
        <f t="shared" si="7"/>
        <v>6450</v>
      </c>
      <c r="AI29" s="4" t="str">
        <f t="shared" si="7"/>
        <v>N.A.</v>
      </c>
      <c r="AJ29" s="4" t="str">
        <f t="shared" si="7"/>
        <v>N.A.</v>
      </c>
      <c r="AK29" s="4">
        <f t="shared" si="7"/>
        <v>12000</v>
      </c>
      <c r="AL29" s="4" t="str">
        <f t="shared" si="7"/>
        <v>N.A.</v>
      </c>
      <c r="AM29" s="4">
        <f t="shared" si="7"/>
        <v>9000</v>
      </c>
      <c r="AN29" s="4" t="str">
        <f t="shared" si="7"/>
        <v>N.A.</v>
      </c>
      <c r="AO29" s="4" t="str">
        <f t="shared" si="7"/>
        <v>N.A.</v>
      </c>
      <c r="AP29" s="4">
        <f t="shared" si="7"/>
        <v>7202.0048455481528</v>
      </c>
      <c r="AQ29" s="4">
        <f t="shared" si="7"/>
        <v>10914.846394984326</v>
      </c>
      <c r="AR29" s="4">
        <f t="shared" si="7"/>
        <v>9026.39864448552</v>
      </c>
    </row>
    <row r="30" spans="1:44" ht="15.75" customHeight="1" thickBot="1" x14ac:dyDescent="0.3">
      <c r="A30" s="6" t="s">
        <v>15</v>
      </c>
      <c r="B30" s="4">
        <v>3345400</v>
      </c>
      <c r="C30" s="4"/>
      <c r="D30" s="4"/>
      <c r="E30" s="4"/>
      <c r="F30" s="4"/>
      <c r="G30" s="4">
        <v>696600</v>
      </c>
      <c r="H30" s="4">
        <v>2323409.9999999995</v>
      </c>
      <c r="I30" s="4"/>
      <c r="J30" s="4">
        <v>0</v>
      </c>
      <c r="K30" s="4"/>
      <c r="L30" s="3">
        <f t="shared" si="5"/>
        <v>5668810</v>
      </c>
      <c r="M30" s="3">
        <f t="shared" si="5"/>
        <v>696600</v>
      </c>
      <c r="N30" s="4">
        <f>L30+M30</f>
        <v>6365410</v>
      </c>
      <c r="P30" s="6" t="s">
        <v>15</v>
      </c>
      <c r="Q30" s="4">
        <v>974</v>
      </c>
      <c r="R30" s="4">
        <v>0</v>
      </c>
      <c r="S30" s="4">
        <v>0</v>
      </c>
      <c r="T30" s="4">
        <v>0</v>
      </c>
      <c r="U30" s="4">
        <v>0</v>
      </c>
      <c r="V30" s="4">
        <v>324</v>
      </c>
      <c r="W30" s="4">
        <v>4605</v>
      </c>
      <c r="X30" s="4">
        <v>0</v>
      </c>
      <c r="Y30" s="4">
        <v>1018</v>
      </c>
      <c r="Z30" s="4">
        <v>0</v>
      </c>
      <c r="AA30" s="3">
        <f t="shared" si="6"/>
        <v>6597</v>
      </c>
      <c r="AB30" s="3">
        <f t="shared" si="6"/>
        <v>324</v>
      </c>
      <c r="AC30" s="4">
        <f>AA30+AB30</f>
        <v>6921</v>
      </c>
      <c r="AE30" s="6" t="s">
        <v>15</v>
      </c>
      <c r="AF30" s="4">
        <f t="shared" si="7"/>
        <v>3434.7022587268993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2150</v>
      </c>
      <c r="AL30" s="4">
        <f t="shared" si="7"/>
        <v>504.54071661237776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859.30119751402151</v>
      </c>
      <c r="AQ30" s="4">
        <f t="shared" si="7"/>
        <v>2150</v>
      </c>
      <c r="AR30" s="4">
        <f t="shared" si="7"/>
        <v>919.72402831960699</v>
      </c>
    </row>
    <row r="31" spans="1:44" ht="15.75" customHeight="1" thickBot="1" x14ac:dyDescent="0.3">
      <c r="A31" s="7" t="s">
        <v>16</v>
      </c>
      <c r="B31" s="4">
        <v>19395750</v>
      </c>
      <c r="C31" s="4">
        <v>14421179.999999998</v>
      </c>
      <c r="D31" s="4">
        <v>438599.99999999994</v>
      </c>
      <c r="E31" s="4"/>
      <c r="F31" s="4">
        <v>3285200</v>
      </c>
      <c r="G31" s="4">
        <v>3072600.0000000005</v>
      </c>
      <c r="H31" s="4">
        <v>11418340.000000002</v>
      </c>
      <c r="I31" s="4">
        <v>612000</v>
      </c>
      <c r="J31" s="4">
        <v>0</v>
      </c>
      <c r="K31" s="4"/>
      <c r="L31" s="3">
        <f t="shared" si="5"/>
        <v>34537890</v>
      </c>
      <c r="M31" s="3">
        <f t="shared" si="5"/>
        <v>18105780</v>
      </c>
      <c r="N31" s="4"/>
      <c r="P31" s="7" t="s">
        <v>16</v>
      </c>
      <c r="Q31" s="4">
        <v>3438</v>
      </c>
      <c r="R31" s="4">
        <v>1329</v>
      </c>
      <c r="S31" s="4">
        <v>125</v>
      </c>
      <c r="T31" s="4">
        <v>0</v>
      </c>
      <c r="U31" s="4">
        <v>266</v>
      </c>
      <c r="V31" s="4">
        <v>522</v>
      </c>
      <c r="W31" s="4">
        <v>5882</v>
      </c>
      <c r="X31" s="4">
        <v>68</v>
      </c>
      <c r="Y31" s="4">
        <v>1204</v>
      </c>
      <c r="Z31" s="4">
        <v>0</v>
      </c>
      <c r="AA31" s="3">
        <f t="shared" si="6"/>
        <v>10915</v>
      </c>
      <c r="AB31" s="3">
        <f t="shared" si="6"/>
        <v>1919</v>
      </c>
      <c r="AC31" s="4"/>
      <c r="AE31" s="7" t="s">
        <v>16</v>
      </c>
      <c r="AF31" s="4">
        <f t="shared" ref="AF31:AQ31" si="8">IFERROR(B31/Q31, "N.A.")</f>
        <v>5641.579406631763</v>
      </c>
      <c r="AG31" s="4">
        <f t="shared" si="8"/>
        <v>10851.151241534988</v>
      </c>
      <c r="AH31" s="4">
        <f t="shared" si="8"/>
        <v>3508.7999999999997</v>
      </c>
      <c r="AI31" s="4" t="str">
        <f t="shared" si="8"/>
        <v>N.A.</v>
      </c>
      <c r="AJ31" s="4">
        <f t="shared" si="8"/>
        <v>12350.375939849624</v>
      </c>
      <c r="AK31" s="4">
        <f t="shared" si="8"/>
        <v>5886.2068965517246</v>
      </c>
      <c r="AL31" s="4">
        <f t="shared" si="8"/>
        <v>1941.2342740564436</v>
      </c>
      <c r="AM31" s="4">
        <f t="shared" si="8"/>
        <v>9000</v>
      </c>
      <c r="AN31" s="4">
        <f t="shared" si="8"/>
        <v>0</v>
      </c>
      <c r="AO31" s="4" t="str">
        <f t="shared" si="8"/>
        <v>N.A.</v>
      </c>
      <c r="AP31" s="4">
        <f t="shared" si="8"/>
        <v>3164.259276225378</v>
      </c>
      <c r="AQ31" s="4">
        <f t="shared" si="8"/>
        <v>9435.0078165711311</v>
      </c>
      <c r="AR31" s="4"/>
    </row>
    <row r="32" spans="1:44" ht="15.75" customHeight="1" thickBot="1" x14ac:dyDescent="0.3">
      <c r="A32" s="8" t="s">
        <v>0</v>
      </c>
      <c r="B32" s="41">
        <f>B31+C31</f>
        <v>33816930</v>
      </c>
      <c r="C32" s="42"/>
      <c r="D32" s="41">
        <f>D31+E31</f>
        <v>438599.99999999994</v>
      </c>
      <c r="E32" s="42"/>
      <c r="F32" s="41">
        <f>F31+G31</f>
        <v>6357800</v>
      </c>
      <c r="G32" s="42"/>
      <c r="H32" s="41">
        <f>H31+I31</f>
        <v>12030340.000000002</v>
      </c>
      <c r="I32" s="42"/>
      <c r="J32" s="41">
        <f>J31+K31</f>
        <v>0</v>
      </c>
      <c r="K32" s="42"/>
      <c r="L32" s="5"/>
      <c r="M32" s="2"/>
      <c r="N32" s="1">
        <f>B32+D32+F32+H32+J32</f>
        <v>52643670</v>
      </c>
      <c r="P32" s="8" t="s">
        <v>0</v>
      </c>
      <c r="Q32" s="41">
        <f>Q31+R31</f>
        <v>4767</v>
      </c>
      <c r="R32" s="42"/>
      <c r="S32" s="41">
        <f>S31+T31</f>
        <v>125</v>
      </c>
      <c r="T32" s="42"/>
      <c r="U32" s="41">
        <f>U31+V31</f>
        <v>788</v>
      </c>
      <c r="V32" s="42"/>
      <c r="W32" s="41">
        <f>W31+X31</f>
        <v>5950</v>
      </c>
      <c r="X32" s="42"/>
      <c r="Y32" s="41">
        <f>Y31+Z31</f>
        <v>1204</v>
      </c>
      <c r="Z32" s="42"/>
      <c r="AA32" s="5"/>
      <c r="AB32" s="2"/>
      <c r="AC32" s="1">
        <f>Q32+S32+U32+W32+Y32</f>
        <v>12834</v>
      </c>
      <c r="AE32" s="8" t="s">
        <v>0</v>
      </c>
      <c r="AF32" s="43">
        <f>IFERROR(B32/Q32,"N.A.")</f>
        <v>7093.964757709251</v>
      </c>
      <c r="AG32" s="44"/>
      <c r="AH32" s="43">
        <f>IFERROR(D32/S32,"N.A.")</f>
        <v>3508.7999999999997</v>
      </c>
      <c r="AI32" s="44"/>
      <c r="AJ32" s="43">
        <f>IFERROR(F32/U32,"N.A.")</f>
        <v>8068.2741116751267</v>
      </c>
      <c r="AK32" s="44"/>
      <c r="AL32" s="43">
        <f>IFERROR(H32/W32,"N.A.")</f>
        <v>2021.9058823529415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4101.8910705937351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3802489.9999999995</v>
      </c>
      <c r="C39" s="4"/>
      <c r="D39" s="4"/>
      <c r="E39" s="4"/>
      <c r="F39" s="4">
        <v>766260</v>
      </c>
      <c r="G39" s="4"/>
      <c r="H39" s="4">
        <v>7075162.0000000009</v>
      </c>
      <c r="I39" s="4"/>
      <c r="J39" s="4">
        <v>0</v>
      </c>
      <c r="K39" s="4"/>
      <c r="L39" s="3">
        <f t="shared" ref="L39:M43" si="9">B39+D39+F39+H39+J39</f>
        <v>11643912</v>
      </c>
      <c r="M39" s="3">
        <f t="shared" si="9"/>
        <v>0</v>
      </c>
      <c r="N39" s="4">
        <f>L39+M39</f>
        <v>11643912</v>
      </c>
      <c r="P39" s="6" t="s">
        <v>12</v>
      </c>
      <c r="Q39" s="4">
        <v>1250</v>
      </c>
      <c r="R39" s="4">
        <v>0</v>
      </c>
      <c r="S39" s="4">
        <v>0</v>
      </c>
      <c r="T39" s="4">
        <v>0</v>
      </c>
      <c r="U39" s="4">
        <v>198</v>
      </c>
      <c r="V39" s="4">
        <v>0</v>
      </c>
      <c r="W39" s="4">
        <v>3865</v>
      </c>
      <c r="X39" s="4">
        <v>0</v>
      </c>
      <c r="Y39" s="4">
        <v>821</v>
      </c>
      <c r="Z39" s="4">
        <v>0</v>
      </c>
      <c r="AA39" s="3">
        <f t="shared" ref="AA39:AB43" si="10">Q39+S39+U39+W39+Y39</f>
        <v>6134</v>
      </c>
      <c r="AB39" s="3">
        <f t="shared" si="10"/>
        <v>0</v>
      </c>
      <c r="AC39" s="4">
        <f>AA39+AB39</f>
        <v>6134</v>
      </c>
      <c r="AE39" s="6" t="s">
        <v>12</v>
      </c>
      <c r="AF39" s="4">
        <f t="shared" ref="AF39:AR42" si="11">IFERROR(B39/Q39, "N.A.")</f>
        <v>3041.9919999999997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3870</v>
      </c>
      <c r="AK39" s="4" t="str">
        <f t="shared" si="11"/>
        <v>N.A.</v>
      </c>
      <c r="AL39" s="4">
        <f t="shared" si="11"/>
        <v>1830.572315653299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1898.2575806977502</v>
      </c>
      <c r="AQ39" s="4" t="str">
        <f t="shared" si="11"/>
        <v>N.A.</v>
      </c>
      <c r="AR39" s="4">
        <f t="shared" si="11"/>
        <v>1898.2575806977502</v>
      </c>
    </row>
    <row r="40" spans="1:44" ht="15.75" customHeight="1" thickBot="1" x14ac:dyDescent="0.3">
      <c r="A40" s="6" t="s">
        <v>13</v>
      </c>
      <c r="B40" s="4">
        <v>595980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595980</v>
      </c>
      <c r="M40" s="3">
        <f t="shared" si="9"/>
        <v>0</v>
      </c>
      <c r="N40" s="4">
        <f>L40+M40</f>
        <v>595980</v>
      </c>
      <c r="P40" s="6" t="s">
        <v>13</v>
      </c>
      <c r="Q40" s="4">
        <v>198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198</v>
      </c>
      <c r="AB40" s="3">
        <f t="shared" si="10"/>
        <v>0</v>
      </c>
      <c r="AC40" s="4">
        <f>AA40+AB40</f>
        <v>198</v>
      </c>
      <c r="AE40" s="6" t="s">
        <v>13</v>
      </c>
      <c r="AF40" s="4">
        <f t="shared" si="11"/>
        <v>3010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3010</v>
      </c>
      <c r="AQ40" s="4" t="str">
        <f t="shared" si="11"/>
        <v>N.A.</v>
      </c>
      <c r="AR40" s="4">
        <f t="shared" si="11"/>
        <v>3010</v>
      </c>
    </row>
    <row r="41" spans="1:44" ht="15.75" customHeight="1" thickBot="1" x14ac:dyDescent="0.3">
      <c r="A41" s="6" t="s">
        <v>14</v>
      </c>
      <c r="B41" s="4">
        <v>5796263.9999999991</v>
      </c>
      <c r="C41" s="4">
        <v>8793000</v>
      </c>
      <c r="D41" s="4">
        <v>847960</v>
      </c>
      <c r="E41" s="4"/>
      <c r="F41" s="4"/>
      <c r="G41" s="4"/>
      <c r="H41" s="4"/>
      <c r="I41" s="4">
        <v>851400</v>
      </c>
      <c r="J41" s="4">
        <v>0</v>
      </c>
      <c r="K41" s="4"/>
      <c r="L41" s="3">
        <f t="shared" si="9"/>
        <v>6644223.9999999991</v>
      </c>
      <c r="M41" s="3">
        <f t="shared" si="9"/>
        <v>9644400</v>
      </c>
      <c r="N41" s="4">
        <f>L41+M41</f>
        <v>16288624</v>
      </c>
      <c r="P41" s="6" t="s">
        <v>14</v>
      </c>
      <c r="Q41" s="4">
        <v>1042</v>
      </c>
      <c r="R41" s="4">
        <v>776</v>
      </c>
      <c r="S41" s="4">
        <v>136</v>
      </c>
      <c r="T41" s="4">
        <v>0</v>
      </c>
      <c r="U41" s="4">
        <v>0</v>
      </c>
      <c r="V41" s="4">
        <v>0</v>
      </c>
      <c r="W41" s="4">
        <v>0</v>
      </c>
      <c r="X41" s="4">
        <v>198</v>
      </c>
      <c r="Y41" s="4">
        <v>266</v>
      </c>
      <c r="Z41" s="4">
        <v>0</v>
      </c>
      <c r="AA41" s="3">
        <f t="shared" si="10"/>
        <v>1444</v>
      </c>
      <c r="AB41" s="3">
        <f t="shared" si="10"/>
        <v>974</v>
      </c>
      <c r="AC41" s="4">
        <f>AA41+AB41</f>
        <v>2418</v>
      </c>
      <c r="AE41" s="6" t="s">
        <v>14</v>
      </c>
      <c r="AF41" s="4">
        <f t="shared" si="11"/>
        <v>5562.6333973128594</v>
      </c>
      <c r="AG41" s="4">
        <f t="shared" si="11"/>
        <v>11331.185567010309</v>
      </c>
      <c r="AH41" s="4">
        <f t="shared" si="11"/>
        <v>6235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4300</v>
      </c>
      <c r="AN41" s="4">
        <f t="shared" si="11"/>
        <v>0</v>
      </c>
      <c r="AO41" s="4" t="str">
        <f t="shared" si="11"/>
        <v>N.A.</v>
      </c>
      <c r="AP41" s="4">
        <f t="shared" si="11"/>
        <v>4601.2631578947367</v>
      </c>
      <c r="AQ41" s="4">
        <f t="shared" si="11"/>
        <v>9901.8480492813142</v>
      </c>
      <c r="AR41" s="4">
        <f t="shared" si="11"/>
        <v>6736.4036393713814</v>
      </c>
    </row>
    <row r="42" spans="1:44" ht="15.75" customHeight="1" thickBot="1" x14ac:dyDescent="0.3">
      <c r="A42" s="6" t="s">
        <v>15</v>
      </c>
      <c r="B42" s="4"/>
      <c r="C42" s="4"/>
      <c r="D42" s="4">
        <v>255420</v>
      </c>
      <c r="E42" s="4"/>
      <c r="F42" s="4"/>
      <c r="G42" s="4"/>
      <c r="H42" s="4">
        <v>40800</v>
      </c>
      <c r="I42" s="4"/>
      <c r="J42" s="4">
        <v>0</v>
      </c>
      <c r="K42" s="4"/>
      <c r="L42" s="3">
        <f t="shared" si="9"/>
        <v>296220</v>
      </c>
      <c r="M42" s="3">
        <f t="shared" si="9"/>
        <v>0</v>
      </c>
      <c r="N42" s="4">
        <f>L42+M42</f>
        <v>296220</v>
      </c>
      <c r="P42" s="6" t="s">
        <v>15</v>
      </c>
      <c r="Q42" s="4">
        <v>0</v>
      </c>
      <c r="R42" s="4">
        <v>0</v>
      </c>
      <c r="S42" s="4">
        <v>198</v>
      </c>
      <c r="T42" s="4">
        <v>0</v>
      </c>
      <c r="U42" s="4">
        <v>0</v>
      </c>
      <c r="V42" s="4">
        <v>0</v>
      </c>
      <c r="W42" s="4">
        <v>136</v>
      </c>
      <c r="X42" s="4">
        <v>0</v>
      </c>
      <c r="Y42" s="4">
        <v>577</v>
      </c>
      <c r="Z42" s="4">
        <v>0</v>
      </c>
      <c r="AA42" s="3">
        <f t="shared" si="10"/>
        <v>911</v>
      </c>
      <c r="AB42" s="3">
        <f t="shared" si="10"/>
        <v>0</v>
      </c>
      <c r="AC42" s="4">
        <f>AA42+AB42</f>
        <v>911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>
        <f t="shared" si="11"/>
        <v>1290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300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325.15916575192097</v>
      </c>
      <c r="AQ42" s="4" t="str">
        <f t="shared" si="11"/>
        <v>N.A.</v>
      </c>
      <c r="AR42" s="4">
        <f t="shared" si="11"/>
        <v>325.15916575192097</v>
      </c>
    </row>
    <row r="43" spans="1:44" ht="15.75" customHeight="1" thickBot="1" x14ac:dyDescent="0.3">
      <c r="A43" s="7" t="s">
        <v>16</v>
      </c>
      <c r="B43" s="4">
        <v>10194734</v>
      </c>
      <c r="C43" s="4">
        <v>8793000</v>
      </c>
      <c r="D43" s="4">
        <v>1103380</v>
      </c>
      <c r="E43" s="4"/>
      <c r="F43" s="4">
        <v>766260</v>
      </c>
      <c r="G43" s="4"/>
      <c r="H43" s="4">
        <v>7115962</v>
      </c>
      <c r="I43" s="4">
        <v>851400</v>
      </c>
      <c r="J43" s="4">
        <v>0</v>
      </c>
      <c r="K43" s="4"/>
      <c r="L43" s="3">
        <f t="shared" si="9"/>
        <v>19180336</v>
      </c>
      <c r="M43" s="3">
        <f t="shared" si="9"/>
        <v>9644400</v>
      </c>
      <c r="N43" s="4"/>
      <c r="P43" s="7" t="s">
        <v>16</v>
      </c>
      <c r="Q43" s="4">
        <v>2490</v>
      </c>
      <c r="R43" s="4">
        <v>776</v>
      </c>
      <c r="S43" s="4">
        <v>334</v>
      </c>
      <c r="T43" s="4">
        <v>0</v>
      </c>
      <c r="U43" s="4">
        <v>198</v>
      </c>
      <c r="V43" s="4">
        <v>0</v>
      </c>
      <c r="W43" s="4">
        <v>4001</v>
      </c>
      <c r="X43" s="4">
        <v>198</v>
      </c>
      <c r="Y43" s="4">
        <v>1664</v>
      </c>
      <c r="Z43" s="4">
        <v>0</v>
      </c>
      <c r="AA43" s="3">
        <f t="shared" si="10"/>
        <v>8687</v>
      </c>
      <c r="AB43" s="3">
        <f t="shared" si="10"/>
        <v>974</v>
      </c>
      <c r="AC43" s="4"/>
      <c r="AE43" s="7" t="s">
        <v>16</v>
      </c>
      <c r="AF43" s="4">
        <f t="shared" ref="AF43:AQ43" si="12">IFERROR(B43/Q43, "N.A.")</f>
        <v>4094.2706827309239</v>
      </c>
      <c r="AG43" s="4">
        <f t="shared" si="12"/>
        <v>11331.185567010309</v>
      </c>
      <c r="AH43" s="4">
        <f t="shared" si="12"/>
        <v>3303.5329341317365</v>
      </c>
      <c r="AI43" s="4" t="str">
        <f t="shared" si="12"/>
        <v>N.A.</v>
      </c>
      <c r="AJ43" s="4">
        <f t="shared" si="12"/>
        <v>3870</v>
      </c>
      <c r="AK43" s="4" t="str">
        <f t="shared" si="12"/>
        <v>N.A.</v>
      </c>
      <c r="AL43" s="4">
        <f t="shared" si="12"/>
        <v>1778.5458635341165</v>
      </c>
      <c r="AM43" s="4">
        <f t="shared" si="12"/>
        <v>4300</v>
      </c>
      <c r="AN43" s="4">
        <f t="shared" si="12"/>
        <v>0</v>
      </c>
      <c r="AO43" s="4" t="str">
        <f t="shared" si="12"/>
        <v>N.A.</v>
      </c>
      <c r="AP43" s="4">
        <f t="shared" si="12"/>
        <v>2207.9355358581788</v>
      </c>
      <c r="AQ43" s="4">
        <f t="shared" si="12"/>
        <v>9901.8480492813142</v>
      </c>
      <c r="AR43" s="4"/>
    </row>
    <row r="44" spans="1:44" ht="15.75" thickBot="1" x14ac:dyDescent="0.3">
      <c r="A44" s="8" t="s">
        <v>0</v>
      </c>
      <c r="B44" s="41">
        <f>B43+C43</f>
        <v>18987734</v>
      </c>
      <c r="C44" s="42"/>
      <c r="D44" s="41">
        <f>D43+E43</f>
        <v>1103380</v>
      </c>
      <c r="E44" s="42"/>
      <c r="F44" s="41">
        <f>F43+G43</f>
        <v>766260</v>
      </c>
      <c r="G44" s="42"/>
      <c r="H44" s="41">
        <f>H43+I43</f>
        <v>7967362</v>
      </c>
      <c r="I44" s="42"/>
      <c r="J44" s="41">
        <f>J43+K43</f>
        <v>0</v>
      </c>
      <c r="K44" s="42"/>
      <c r="L44" s="5"/>
      <c r="M44" s="2"/>
      <c r="N44" s="1">
        <f>B44+D44+F44+H44+J44</f>
        <v>28824736</v>
      </c>
      <c r="P44" s="8" t="s">
        <v>0</v>
      </c>
      <c r="Q44" s="41">
        <f>Q43+R43</f>
        <v>3266</v>
      </c>
      <c r="R44" s="42"/>
      <c r="S44" s="41">
        <f>S43+T43</f>
        <v>334</v>
      </c>
      <c r="T44" s="42"/>
      <c r="U44" s="41">
        <f>U43+V43</f>
        <v>198</v>
      </c>
      <c r="V44" s="42"/>
      <c r="W44" s="41">
        <f>W43+X43</f>
        <v>4199</v>
      </c>
      <c r="X44" s="42"/>
      <c r="Y44" s="41">
        <f>Y43+Z43</f>
        <v>1664</v>
      </c>
      <c r="Z44" s="42"/>
      <c r="AA44" s="5"/>
      <c r="AB44" s="2"/>
      <c r="AC44" s="1">
        <f>Q44+S44+U44+W44+Y44</f>
        <v>9661</v>
      </c>
      <c r="AE44" s="8" t="s">
        <v>0</v>
      </c>
      <c r="AF44" s="43">
        <f>IFERROR(B44/Q44,"N.A.")</f>
        <v>5813.7581139007962</v>
      </c>
      <c r="AG44" s="44"/>
      <c r="AH44" s="43">
        <f>IFERROR(D44/S44,"N.A.")</f>
        <v>3303.5329341317365</v>
      </c>
      <c r="AI44" s="44"/>
      <c r="AJ44" s="43">
        <f>IFERROR(F44/U44,"N.A.")</f>
        <v>3870</v>
      </c>
      <c r="AK44" s="44"/>
      <c r="AL44" s="43">
        <f>IFERROR(H44/W44,"N.A.")</f>
        <v>1897.4427244582043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2983.6182589794016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15213271</v>
      </c>
      <c r="C15" s="4"/>
      <c r="D15" s="4">
        <v>1040600</v>
      </c>
      <c r="E15" s="4"/>
      <c r="F15" s="4">
        <v>3406599.9999999995</v>
      </c>
      <c r="G15" s="4"/>
      <c r="H15" s="4">
        <v>28142245.000000007</v>
      </c>
      <c r="I15" s="4"/>
      <c r="J15" s="4">
        <v>0</v>
      </c>
      <c r="K15" s="4"/>
      <c r="L15" s="3">
        <f t="shared" ref="L15:M18" si="0">B15+D15+F15+H15+J15</f>
        <v>47802716.000000007</v>
      </c>
      <c r="M15" s="3">
        <f t="shared" si="0"/>
        <v>0</v>
      </c>
      <c r="N15" s="4">
        <f>L15+M15</f>
        <v>47802716.000000007</v>
      </c>
      <c r="P15" s="6" t="s">
        <v>12</v>
      </c>
      <c r="Q15" s="4">
        <v>1753</v>
      </c>
      <c r="R15" s="4">
        <v>0</v>
      </c>
      <c r="S15" s="4">
        <v>242</v>
      </c>
      <c r="T15" s="4">
        <v>0</v>
      </c>
      <c r="U15" s="4">
        <v>411</v>
      </c>
      <c r="V15" s="4">
        <v>0</v>
      </c>
      <c r="W15" s="4">
        <v>3859</v>
      </c>
      <c r="X15" s="4">
        <v>0</v>
      </c>
      <c r="Y15" s="4">
        <v>67</v>
      </c>
      <c r="Z15" s="4">
        <v>0</v>
      </c>
      <c r="AA15" s="3">
        <f t="shared" ref="AA15:AB19" si="1">Q15+S15+U15+W15+Y15</f>
        <v>6332</v>
      </c>
      <c r="AB15" s="3">
        <f t="shared" si="1"/>
        <v>0</v>
      </c>
      <c r="AC15" s="4">
        <f>AA15+AB15</f>
        <v>6332</v>
      </c>
      <c r="AE15" s="6" t="s">
        <v>12</v>
      </c>
      <c r="AF15" s="4">
        <f t="shared" ref="AF15:AR18" si="2">IFERROR(B15/Q15, "N.A.")</f>
        <v>8678.4204221334858</v>
      </c>
      <c r="AG15" s="4" t="str">
        <f t="shared" si="2"/>
        <v>N.A.</v>
      </c>
      <c r="AH15" s="4">
        <f t="shared" si="2"/>
        <v>4300</v>
      </c>
      <c r="AI15" s="4" t="str">
        <f t="shared" si="2"/>
        <v>N.A.</v>
      </c>
      <c r="AJ15" s="4">
        <f t="shared" si="2"/>
        <v>8288.5644768856437</v>
      </c>
      <c r="AK15" s="4" t="str">
        <f t="shared" si="2"/>
        <v>N.A.</v>
      </c>
      <c r="AL15" s="4">
        <f t="shared" si="2"/>
        <v>7292.626328064267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7549.3866077068869</v>
      </c>
      <c r="AQ15" s="4" t="str">
        <f t="shared" si="2"/>
        <v>N.A.</v>
      </c>
      <c r="AR15" s="4">
        <f t="shared" si="2"/>
        <v>7549.3866077068869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>
        <v>25483200.000000004</v>
      </c>
      <c r="C17" s="4">
        <v>25622789.999999996</v>
      </c>
      <c r="D17" s="4">
        <v>432150</v>
      </c>
      <c r="E17" s="4"/>
      <c r="F17" s="4"/>
      <c r="G17" s="4">
        <v>5665250</v>
      </c>
      <c r="H17" s="4"/>
      <c r="I17" s="4">
        <v>2917870.0000000005</v>
      </c>
      <c r="J17" s="4"/>
      <c r="K17" s="4"/>
      <c r="L17" s="3">
        <f t="shared" si="0"/>
        <v>25915350.000000004</v>
      </c>
      <c r="M17" s="3">
        <f t="shared" si="0"/>
        <v>34205910</v>
      </c>
      <c r="N17" s="4">
        <f>L17+M17</f>
        <v>60121260</v>
      </c>
      <c r="P17" s="6" t="s">
        <v>14</v>
      </c>
      <c r="Q17" s="4">
        <v>3045</v>
      </c>
      <c r="R17" s="4">
        <v>2358</v>
      </c>
      <c r="S17" s="4">
        <v>67</v>
      </c>
      <c r="T17" s="4">
        <v>0</v>
      </c>
      <c r="U17" s="4">
        <v>0</v>
      </c>
      <c r="V17" s="4">
        <v>478</v>
      </c>
      <c r="W17" s="4">
        <v>0</v>
      </c>
      <c r="X17" s="4">
        <v>635</v>
      </c>
      <c r="Y17" s="4">
        <v>0</v>
      </c>
      <c r="Z17" s="4">
        <v>0</v>
      </c>
      <c r="AA17" s="3">
        <f t="shared" si="1"/>
        <v>3112</v>
      </c>
      <c r="AB17" s="3">
        <f t="shared" si="1"/>
        <v>3471</v>
      </c>
      <c r="AC17" s="4">
        <f>AA17+AB17</f>
        <v>6583</v>
      </c>
      <c r="AE17" s="6" t="s">
        <v>14</v>
      </c>
      <c r="AF17" s="4">
        <f t="shared" si="2"/>
        <v>8368.8669950738931</v>
      </c>
      <c r="AG17" s="4">
        <f t="shared" si="2"/>
        <v>10866.323155216283</v>
      </c>
      <c r="AH17" s="4">
        <f t="shared" si="2"/>
        <v>6450</v>
      </c>
      <c r="AI17" s="4" t="str">
        <f t="shared" si="2"/>
        <v>N.A.</v>
      </c>
      <c r="AJ17" s="4" t="str">
        <f t="shared" si="2"/>
        <v>N.A.</v>
      </c>
      <c r="AK17" s="4">
        <f t="shared" si="2"/>
        <v>11851.987447698744</v>
      </c>
      <c r="AL17" s="4" t="str">
        <f t="shared" si="2"/>
        <v>N.A.</v>
      </c>
      <c r="AM17" s="4">
        <f t="shared" si="2"/>
        <v>4595.0708661417329</v>
      </c>
      <c r="AN17" s="4" t="str">
        <f t="shared" si="2"/>
        <v>N.A.</v>
      </c>
      <c r="AO17" s="4" t="str">
        <f t="shared" si="2"/>
        <v>N.A.</v>
      </c>
      <c r="AP17" s="4">
        <f t="shared" si="2"/>
        <v>8327.5546272493593</v>
      </c>
      <c r="AQ17" s="4">
        <f t="shared" si="2"/>
        <v>9854.7709593777017</v>
      </c>
      <c r="AR17" s="4">
        <f t="shared" si="2"/>
        <v>9132.8057116816035</v>
      </c>
    </row>
    <row r="18" spans="1:44" ht="15.75" customHeight="1" thickBot="1" x14ac:dyDescent="0.3">
      <c r="A18" s="6" t="s">
        <v>15</v>
      </c>
      <c r="B18" s="4">
        <v>8044439.9999999991</v>
      </c>
      <c r="C18" s="4"/>
      <c r="D18" s="4">
        <v>3642100</v>
      </c>
      <c r="E18" s="4"/>
      <c r="F18" s="4"/>
      <c r="G18" s="4">
        <v>1453400</v>
      </c>
      <c r="H18" s="4">
        <v>3010480</v>
      </c>
      <c r="I18" s="4"/>
      <c r="J18" s="4">
        <v>0</v>
      </c>
      <c r="K18" s="4"/>
      <c r="L18" s="3">
        <f t="shared" si="0"/>
        <v>14697020</v>
      </c>
      <c r="M18" s="3">
        <f t="shared" si="0"/>
        <v>1453400</v>
      </c>
      <c r="N18" s="4">
        <f>L18+M18</f>
        <v>16150420</v>
      </c>
      <c r="P18" s="6" t="s">
        <v>15</v>
      </c>
      <c r="Q18" s="4">
        <v>1293</v>
      </c>
      <c r="R18" s="4">
        <v>0</v>
      </c>
      <c r="S18" s="4">
        <v>242</v>
      </c>
      <c r="T18" s="4">
        <v>0</v>
      </c>
      <c r="U18" s="4">
        <v>0</v>
      </c>
      <c r="V18" s="4">
        <v>169</v>
      </c>
      <c r="W18" s="4">
        <v>2121</v>
      </c>
      <c r="X18" s="4">
        <v>0</v>
      </c>
      <c r="Y18" s="4">
        <v>133</v>
      </c>
      <c r="Z18" s="4">
        <v>0</v>
      </c>
      <c r="AA18" s="3">
        <f t="shared" si="1"/>
        <v>3789</v>
      </c>
      <c r="AB18" s="3">
        <f t="shared" si="1"/>
        <v>169</v>
      </c>
      <c r="AC18" s="4">
        <f>AA18+AB18</f>
        <v>3958</v>
      </c>
      <c r="AE18" s="6" t="s">
        <v>15</v>
      </c>
      <c r="AF18" s="4">
        <f t="shared" si="2"/>
        <v>6221.5313225057998</v>
      </c>
      <c r="AG18" s="4" t="str">
        <f t="shared" si="2"/>
        <v>N.A.</v>
      </c>
      <c r="AH18" s="4">
        <f t="shared" si="2"/>
        <v>15050</v>
      </c>
      <c r="AI18" s="4" t="str">
        <f t="shared" si="2"/>
        <v>N.A.</v>
      </c>
      <c r="AJ18" s="4" t="str">
        <f t="shared" si="2"/>
        <v>N.A.</v>
      </c>
      <c r="AK18" s="4">
        <f t="shared" si="2"/>
        <v>8600</v>
      </c>
      <c r="AL18" s="4">
        <f t="shared" si="2"/>
        <v>1419.3682225365394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3878.8651359197679</v>
      </c>
      <c r="AQ18" s="4">
        <f t="shared" si="2"/>
        <v>8600</v>
      </c>
      <c r="AR18" s="4">
        <f t="shared" si="2"/>
        <v>4080.4497220818594</v>
      </c>
    </row>
    <row r="19" spans="1:44" ht="15.75" customHeight="1" thickBot="1" x14ac:dyDescent="0.3">
      <c r="A19" s="7" t="s">
        <v>16</v>
      </c>
      <c r="B19" s="4">
        <v>48740911</v>
      </c>
      <c r="C19" s="4">
        <v>25622789.999999996</v>
      </c>
      <c r="D19" s="4">
        <v>5114849.9999999991</v>
      </c>
      <c r="E19" s="4"/>
      <c r="F19" s="4">
        <v>3406599.9999999995</v>
      </c>
      <c r="G19" s="4">
        <v>7118649.9999999991</v>
      </c>
      <c r="H19" s="4">
        <v>31152724.999999996</v>
      </c>
      <c r="I19" s="4">
        <v>2917870.0000000005</v>
      </c>
      <c r="J19" s="4">
        <v>0</v>
      </c>
      <c r="K19" s="4"/>
      <c r="L19" s="3">
        <f t="shared" ref="L19:M19" si="3">SUM(L15:L18)</f>
        <v>88415086.000000015</v>
      </c>
      <c r="M19" s="3">
        <f t="shared" si="3"/>
        <v>35659310</v>
      </c>
      <c r="N19" s="4"/>
      <c r="P19" s="7" t="s">
        <v>16</v>
      </c>
      <c r="Q19" s="4">
        <v>6091</v>
      </c>
      <c r="R19" s="4">
        <v>2358</v>
      </c>
      <c r="S19" s="4">
        <v>551</v>
      </c>
      <c r="T19" s="4">
        <v>0</v>
      </c>
      <c r="U19" s="4">
        <v>411</v>
      </c>
      <c r="V19" s="4">
        <v>647</v>
      </c>
      <c r="W19" s="4">
        <v>5980</v>
      </c>
      <c r="X19" s="4">
        <v>635</v>
      </c>
      <c r="Y19" s="4">
        <v>200</v>
      </c>
      <c r="Z19" s="4">
        <v>0</v>
      </c>
      <c r="AA19" s="3">
        <f t="shared" si="1"/>
        <v>13233</v>
      </c>
      <c r="AB19" s="3">
        <f t="shared" si="1"/>
        <v>3640</v>
      </c>
      <c r="AC19" s="4"/>
      <c r="AE19" s="7" t="s">
        <v>16</v>
      </c>
      <c r="AF19" s="4">
        <f t="shared" ref="AF19:AQ19" si="4">IFERROR(B19/Q19, "N.A.")</f>
        <v>8002.1196847808242</v>
      </c>
      <c r="AG19" s="4">
        <f t="shared" si="4"/>
        <v>10866.323155216283</v>
      </c>
      <c r="AH19" s="4">
        <f t="shared" si="4"/>
        <v>9282.8493647912874</v>
      </c>
      <c r="AI19" s="4" t="str">
        <f t="shared" si="4"/>
        <v>N.A.</v>
      </c>
      <c r="AJ19" s="4">
        <f t="shared" si="4"/>
        <v>8288.5644768856437</v>
      </c>
      <c r="AK19" s="4">
        <f t="shared" si="4"/>
        <v>11002.550231839257</v>
      </c>
      <c r="AL19" s="4">
        <f t="shared" si="4"/>
        <v>5209.4857859531767</v>
      </c>
      <c r="AM19" s="4">
        <f t="shared" si="4"/>
        <v>4595.0708661417329</v>
      </c>
      <c r="AN19" s="4">
        <f t="shared" si="4"/>
        <v>0</v>
      </c>
      <c r="AO19" s="4" t="str">
        <f t="shared" si="4"/>
        <v>N.A.</v>
      </c>
      <c r="AP19" s="4">
        <f t="shared" si="4"/>
        <v>6681.4090531247648</v>
      </c>
      <c r="AQ19" s="4">
        <f t="shared" si="4"/>
        <v>9796.5137362637361</v>
      </c>
      <c r="AR19" s="4"/>
    </row>
    <row r="20" spans="1:44" ht="15.75" thickBot="1" x14ac:dyDescent="0.3">
      <c r="A20" s="8" t="s">
        <v>0</v>
      </c>
      <c r="B20" s="41">
        <f>B19+C19</f>
        <v>74363701</v>
      </c>
      <c r="C20" s="42"/>
      <c r="D20" s="41">
        <f>D19+E19</f>
        <v>5114849.9999999991</v>
      </c>
      <c r="E20" s="42"/>
      <c r="F20" s="41">
        <f>F19+G19</f>
        <v>10525249.999999998</v>
      </c>
      <c r="G20" s="42"/>
      <c r="H20" s="41">
        <f>H19+I19</f>
        <v>34070595</v>
      </c>
      <c r="I20" s="42"/>
      <c r="J20" s="41">
        <f>J19+K19</f>
        <v>0</v>
      </c>
      <c r="K20" s="42"/>
      <c r="L20" s="5"/>
      <c r="M20" s="2"/>
      <c r="N20" s="1">
        <f>B20+D20+F20+H20+J20</f>
        <v>124074396</v>
      </c>
      <c r="P20" s="8" t="s">
        <v>0</v>
      </c>
      <c r="Q20" s="41">
        <f>Q19+R19</f>
        <v>8449</v>
      </c>
      <c r="R20" s="42"/>
      <c r="S20" s="41">
        <f>S19+T19</f>
        <v>551</v>
      </c>
      <c r="T20" s="42"/>
      <c r="U20" s="41">
        <f>U19+V19</f>
        <v>1058</v>
      </c>
      <c r="V20" s="42"/>
      <c r="W20" s="41">
        <f>W19+X19</f>
        <v>6615</v>
      </c>
      <c r="X20" s="42"/>
      <c r="Y20" s="41">
        <f>Y19+Z19</f>
        <v>200</v>
      </c>
      <c r="Z20" s="42"/>
      <c r="AA20" s="5"/>
      <c r="AB20" s="2"/>
      <c r="AC20" s="1">
        <f>Q20+S20+U20+W20+Y20</f>
        <v>16873</v>
      </c>
      <c r="AE20" s="8" t="s">
        <v>0</v>
      </c>
      <c r="AF20" s="43">
        <f>IFERROR(B20/Q20,"N.A.")</f>
        <v>8801.4795833826483</v>
      </c>
      <c r="AG20" s="44"/>
      <c r="AH20" s="43">
        <f>IFERROR(D20/S20,"N.A.")</f>
        <v>9282.8493647912874</v>
      </c>
      <c r="AI20" s="44"/>
      <c r="AJ20" s="43">
        <f>IFERROR(F20/U20,"N.A.")</f>
        <v>9948.2514177693738</v>
      </c>
      <c r="AK20" s="44"/>
      <c r="AL20" s="43">
        <f>IFERROR(H20/W20,"N.A.")</f>
        <v>5150.50566893424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7353.4283174302136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14867551</v>
      </c>
      <c r="C27" s="4"/>
      <c r="D27" s="4">
        <v>1040600</v>
      </c>
      <c r="E27" s="4"/>
      <c r="F27" s="4">
        <v>1040600</v>
      </c>
      <c r="G27" s="4"/>
      <c r="H27" s="4">
        <v>16398140.000000002</v>
      </c>
      <c r="I27" s="4"/>
      <c r="J27" s="4">
        <v>0</v>
      </c>
      <c r="K27" s="4"/>
      <c r="L27" s="3">
        <f t="shared" ref="L27:M31" si="5">B27+D27+F27+H27+J27</f>
        <v>33346891</v>
      </c>
      <c r="M27" s="3">
        <f t="shared" si="5"/>
        <v>0</v>
      </c>
      <c r="N27" s="4">
        <f>L27+M27</f>
        <v>33346891</v>
      </c>
      <c r="P27" s="6" t="s">
        <v>12</v>
      </c>
      <c r="Q27" s="4">
        <v>1686</v>
      </c>
      <c r="R27" s="4">
        <v>0</v>
      </c>
      <c r="S27" s="4">
        <v>242</v>
      </c>
      <c r="T27" s="4">
        <v>0</v>
      </c>
      <c r="U27" s="4">
        <v>242</v>
      </c>
      <c r="V27" s="4">
        <v>0</v>
      </c>
      <c r="W27" s="4">
        <v>1813</v>
      </c>
      <c r="X27" s="4">
        <v>0</v>
      </c>
      <c r="Y27" s="4">
        <v>67</v>
      </c>
      <c r="Z27" s="4">
        <v>0</v>
      </c>
      <c r="AA27" s="3">
        <f t="shared" ref="AA27:AB31" si="6">Q27+S27+U27+W27+Y27</f>
        <v>4050</v>
      </c>
      <c r="AB27" s="3">
        <f t="shared" si="6"/>
        <v>0</v>
      </c>
      <c r="AC27" s="4">
        <f>AA27+AB27</f>
        <v>4050</v>
      </c>
      <c r="AE27" s="6" t="s">
        <v>12</v>
      </c>
      <c r="AF27" s="4">
        <f t="shared" ref="AF27:AR30" si="7">IFERROR(B27/Q27, "N.A.")</f>
        <v>8818.2390272835109</v>
      </c>
      <c r="AG27" s="4" t="str">
        <f t="shared" si="7"/>
        <v>N.A.</v>
      </c>
      <c r="AH27" s="4">
        <f t="shared" si="7"/>
        <v>4300</v>
      </c>
      <c r="AI27" s="4" t="str">
        <f t="shared" si="7"/>
        <v>N.A.</v>
      </c>
      <c r="AJ27" s="4">
        <f t="shared" si="7"/>
        <v>4300</v>
      </c>
      <c r="AK27" s="4" t="str">
        <f t="shared" si="7"/>
        <v>N.A.</v>
      </c>
      <c r="AL27" s="4">
        <f t="shared" si="7"/>
        <v>9044.7545504688369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8233.8002469135808</v>
      </c>
      <c r="AQ27" s="4" t="str">
        <f t="shared" si="7"/>
        <v>N.A.</v>
      </c>
      <c r="AR27" s="4">
        <f t="shared" si="7"/>
        <v>8233.8002469135808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23075520.000000004</v>
      </c>
      <c r="C29" s="4">
        <v>17192789.999999996</v>
      </c>
      <c r="D29" s="4">
        <v>432150</v>
      </c>
      <c r="E29" s="4"/>
      <c r="F29" s="4"/>
      <c r="G29" s="4">
        <v>2543450</v>
      </c>
      <c r="H29" s="4"/>
      <c r="I29" s="4">
        <v>2917870.0000000005</v>
      </c>
      <c r="J29" s="4"/>
      <c r="K29" s="4"/>
      <c r="L29" s="3">
        <f t="shared" si="5"/>
        <v>23507670.000000004</v>
      </c>
      <c r="M29" s="3">
        <f t="shared" si="5"/>
        <v>22654109.999999996</v>
      </c>
      <c r="N29" s="4">
        <f>L29+M29</f>
        <v>46161780</v>
      </c>
      <c r="P29" s="6" t="s">
        <v>14</v>
      </c>
      <c r="Q29" s="4">
        <v>2366</v>
      </c>
      <c r="R29" s="4">
        <v>1606</v>
      </c>
      <c r="S29" s="4">
        <v>67</v>
      </c>
      <c r="T29" s="4">
        <v>0</v>
      </c>
      <c r="U29" s="4">
        <v>0</v>
      </c>
      <c r="V29" s="4">
        <v>169</v>
      </c>
      <c r="W29" s="4">
        <v>0</v>
      </c>
      <c r="X29" s="4">
        <v>635</v>
      </c>
      <c r="Y29" s="4">
        <v>0</v>
      </c>
      <c r="Z29" s="4">
        <v>0</v>
      </c>
      <c r="AA29" s="3">
        <f t="shared" si="6"/>
        <v>2433</v>
      </c>
      <c r="AB29" s="3">
        <f t="shared" si="6"/>
        <v>2410</v>
      </c>
      <c r="AC29" s="4">
        <f>AA29+AB29</f>
        <v>4843</v>
      </c>
      <c r="AE29" s="6" t="s">
        <v>14</v>
      </c>
      <c r="AF29" s="4">
        <f t="shared" si="7"/>
        <v>9752.9670329670353</v>
      </c>
      <c r="AG29" s="4">
        <f t="shared" si="7"/>
        <v>10705.348692403484</v>
      </c>
      <c r="AH29" s="4">
        <f t="shared" si="7"/>
        <v>6450</v>
      </c>
      <c r="AI29" s="4" t="str">
        <f t="shared" si="7"/>
        <v>N.A.</v>
      </c>
      <c r="AJ29" s="4" t="str">
        <f t="shared" si="7"/>
        <v>N.A.</v>
      </c>
      <c r="AK29" s="4">
        <f t="shared" si="7"/>
        <v>15050</v>
      </c>
      <c r="AL29" s="4" t="str">
        <f t="shared" si="7"/>
        <v>N.A.</v>
      </c>
      <c r="AM29" s="4">
        <f t="shared" si="7"/>
        <v>4595.0708661417329</v>
      </c>
      <c r="AN29" s="4" t="str">
        <f t="shared" si="7"/>
        <v>N.A.</v>
      </c>
      <c r="AO29" s="4" t="str">
        <f t="shared" si="7"/>
        <v>N.A.</v>
      </c>
      <c r="AP29" s="4">
        <f t="shared" si="7"/>
        <v>9662.0098643649835</v>
      </c>
      <c r="AQ29" s="4">
        <f t="shared" si="7"/>
        <v>9400.0456431535258</v>
      </c>
      <c r="AR29" s="4">
        <f t="shared" si="7"/>
        <v>9531.6498038405953</v>
      </c>
    </row>
    <row r="30" spans="1:44" ht="15.75" customHeight="1" thickBot="1" x14ac:dyDescent="0.3">
      <c r="A30" s="6" t="s">
        <v>15</v>
      </c>
      <c r="B30" s="4">
        <v>8044439.9999999991</v>
      </c>
      <c r="C30" s="4"/>
      <c r="D30" s="4">
        <v>3642100</v>
      </c>
      <c r="E30" s="4"/>
      <c r="F30" s="4"/>
      <c r="G30" s="4">
        <v>1453400</v>
      </c>
      <c r="H30" s="4">
        <v>2356449.9999999995</v>
      </c>
      <c r="I30" s="4"/>
      <c r="J30" s="4">
        <v>0</v>
      </c>
      <c r="K30" s="4"/>
      <c r="L30" s="3">
        <f t="shared" si="5"/>
        <v>14042990</v>
      </c>
      <c r="M30" s="3">
        <f t="shared" si="5"/>
        <v>1453400</v>
      </c>
      <c r="N30" s="4">
        <f>L30+M30</f>
        <v>15496390</v>
      </c>
      <c r="P30" s="6" t="s">
        <v>15</v>
      </c>
      <c r="Q30" s="4">
        <v>1293</v>
      </c>
      <c r="R30" s="4">
        <v>0</v>
      </c>
      <c r="S30" s="4">
        <v>242</v>
      </c>
      <c r="T30" s="4">
        <v>0</v>
      </c>
      <c r="U30" s="4">
        <v>0</v>
      </c>
      <c r="V30" s="4">
        <v>169</v>
      </c>
      <c r="W30" s="4">
        <v>1614</v>
      </c>
      <c r="X30" s="4">
        <v>0</v>
      </c>
      <c r="Y30" s="4">
        <v>133</v>
      </c>
      <c r="Z30" s="4">
        <v>0</v>
      </c>
      <c r="AA30" s="3">
        <f t="shared" si="6"/>
        <v>3282</v>
      </c>
      <c r="AB30" s="3">
        <f t="shared" si="6"/>
        <v>169</v>
      </c>
      <c r="AC30" s="4">
        <f>AA30+AB30</f>
        <v>3451</v>
      </c>
      <c r="AE30" s="6" t="s">
        <v>15</v>
      </c>
      <c r="AF30" s="4">
        <f t="shared" si="7"/>
        <v>6221.5313225057998</v>
      </c>
      <c r="AG30" s="4" t="str">
        <f t="shared" si="7"/>
        <v>N.A.</v>
      </c>
      <c r="AH30" s="4">
        <f t="shared" si="7"/>
        <v>15050</v>
      </c>
      <c r="AI30" s="4" t="str">
        <f t="shared" si="7"/>
        <v>N.A.</v>
      </c>
      <c r="AJ30" s="4" t="str">
        <f t="shared" si="7"/>
        <v>N.A.</v>
      </c>
      <c r="AK30" s="4">
        <f t="shared" si="7"/>
        <v>8600</v>
      </c>
      <c r="AL30" s="4">
        <f t="shared" si="7"/>
        <v>1460.0061957868647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4278.7903717245581</v>
      </c>
      <c r="AQ30" s="4">
        <f t="shared" si="7"/>
        <v>8600</v>
      </c>
      <c r="AR30" s="4">
        <f t="shared" si="7"/>
        <v>4490.4056795131846</v>
      </c>
    </row>
    <row r="31" spans="1:44" ht="15.75" customHeight="1" thickBot="1" x14ac:dyDescent="0.3">
      <c r="A31" s="7" t="s">
        <v>16</v>
      </c>
      <c r="B31" s="4">
        <v>45987510.999999985</v>
      </c>
      <c r="C31" s="4">
        <v>17192789.999999996</v>
      </c>
      <c r="D31" s="4">
        <v>5114849.9999999991</v>
      </c>
      <c r="E31" s="4"/>
      <c r="F31" s="4">
        <v>1040600</v>
      </c>
      <c r="G31" s="4">
        <v>3996850</v>
      </c>
      <c r="H31" s="4">
        <v>18754590</v>
      </c>
      <c r="I31" s="4">
        <v>2917870.0000000005</v>
      </c>
      <c r="J31" s="4">
        <v>0</v>
      </c>
      <c r="K31" s="4"/>
      <c r="L31" s="3">
        <f t="shared" si="5"/>
        <v>70897550.999999985</v>
      </c>
      <c r="M31" s="3">
        <f t="shared" si="5"/>
        <v>24107509.999999996</v>
      </c>
      <c r="N31" s="4"/>
      <c r="P31" s="7" t="s">
        <v>16</v>
      </c>
      <c r="Q31" s="4">
        <v>5345</v>
      </c>
      <c r="R31" s="4">
        <v>1606</v>
      </c>
      <c r="S31" s="4">
        <v>551</v>
      </c>
      <c r="T31" s="4">
        <v>0</v>
      </c>
      <c r="U31" s="4">
        <v>242</v>
      </c>
      <c r="V31" s="4">
        <v>338</v>
      </c>
      <c r="W31" s="4">
        <v>3427</v>
      </c>
      <c r="X31" s="4">
        <v>635</v>
      </c>
      <c r="Y31" s="4">
        <v>200</v>
      </c>
      <c r="Z31" s="4">
        <v>0</v>
      </c>
      <c r="AA31" s="3">
        <f t="shared" si="6"/>
        <v>9765</v>
      </c>
      <c r="AB31" s="3">
        <f t="shared" si="6"/>
        <v>2579</v>
      </c>
      <c r="AC31" s="4"/>
      <c r="AE31" s="7" t="s">
        <v>16</v>
      </c>
      <c r="AF31" s="4">
        <f t="shared" ref="AF31:AQ31" si="8">IFERROR(B31/Q31, "N.A.")</f>
        <v>8603.8374181477993</v>
      </c>
      <c r="AG31" s="4">
        <f t="shared" si="8"/>
        <v>10705.348692403484</v>
      </c>
      <c r="AH31" s="4">
        <f t="shared" si="8"/>
        <v>9282.8493647912874</v>
      </c>
      <c r="AI31" s="4" t="str">
        <f t="shared" si="8"/>
        <v>N.A.</v>
      </c>
      <c r="AJ31" s="4">
        <f t="shared" si="8"/>
        <v>4300</v>
      </c>
      <c r="AK31" s="4">
        <f t="shared" si="8"/>
        <v>11825</v>
      </c>
      <c r="AL31" s="4">
        <f t="shared" si="8"/>
        <v>5472.5970236358335</v>
      </c>
      <c r="AM31" s="4">
        <f t="shared" si="8"/>
        <v>4595.0708661417329</v>
      </c>
      <c r="AN31" s="4">
        <f t="shared" si="8"/>
        <v>0</v>
      </c>
      <c r="AO31" s="4" t="str">
        <f t="shared" si="8"/>
        <v>N.A.</v>
      </c>
      <c r="AP31" s="4">
        <f t="shared" si="8"/>
        <v>7260.3738863287235</v>
      </c>
      <c r="AQ31" s="4">
        <f t="shared" si="8"/>
        <v>9347.6192322605639</v>
      </c>
      <c r="AR31" s="4"/>
    </row>
    <row r="32" spans="1:44" ht="15.75" customHeight="1" thickBot="1" x14ac:dyDescent="0.3">
      <c r="A32" s="8" t="s">
        <v>0</v>
      </c>
      <c r="B32" s="41">
        <f>B31+C31</f>
        <v>63180300.999999985</v>
      </c>
      <c r="C32" s="42"/>
      <c r="D32" s="41">
        <f>D31+E31</f>
        <v>5114849.9999999991</v>
      </c>
      <c r="E32" s="42"/>
      <c r="F32" s="41">
        <f>F31+G31</f>
        <v>5037450</v>
      </c>
      <c r="G32" s="42"/>
      <c r="H32" s="41">
        <f>H31+I31</f>
        <v>21672460</v>
      </c>
      <c r="I32" s="42"/>
      <c r="J32" s="41">
        <f>J31+K31</f>
        <v>0</v>
      </c>
      <c r="K32" s="42"/>
      <c r="L32" s="5"/>
      <c r="M32" s="2"/>
      <c r="N32" s="1">
        <f>B32+D32+F32+H32+J32</f>
        <v>95005060.999999985</v>
      </c>
      <c r="P32" s="8" t="s">
        <v>0</v>
      </c>
      <c r="Q32" s="41">
        <f>Q31+R31</f>
        <v>6951</v>
      </c>
      <c r="R32" s="42"/>
      <c r="S32" s="41">
        <f>S31+T31</f>
        <v>551</v>
      </c>
      <c r="T32" s="42"/>
      <c r="U32" s="41">
        <f>U31+V31</f>
        <v>580</v>
      </c>
      <c r="V32" s="42"/>
      <c r="W32" s="41">
        <f>W31+X31</f>
        <v>4062</v>
      </c>
      <c r="X32" s="42"/>
      <c r="Y32" s="41">
        <f>Y31+Z31</f>
        <v>200</v>
      </c>
      <c r="Z32" s="42"/>
      <c r="AA32" s="5"/>
      <c r="AB32" s="2"/>
      <c r="AC32" s="1">
        <f>Q32+S32+U32+W32+Y32</f>
        <v>12344</v>
      </c>
      <c r="AE32" s="8" t="s">
        <v>0</v>
      </c>
      <c r="AF32" s="43">
        <f>IFERROR(B32/Q32,"N.A.")</f>
        <v>9089.3829664796413</v>
      </c>
      <c r="AG32" s="44"/>
      <c r="AH32" s="43">
        <f>IFERROR(D32/S32,"N.A.")</f>
        <v>9282.8493647912874</v>
      </c>
      <c r="AI32" s="44"/>
      <c r="AJ32" s="43">
        <f>IFERROR(F32/U32,"N.A.")</f>
        <v>8685.2586206896558</v>
      </c>
      <c r="AK32" s="44"/>
      <c r="AL32" s="43">
        <f>IFERROR(H32/W32,"N.A.")</f>
        <v>5335.4160512063027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7696.4566591056373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345720</v>
      </c>
      <c r="C39" s="4"/>
      <c r="D39" s="4"/>
      <c r="E39" s="4"/>
      <c r="F39" s="4">
        <v>2366000</v>
      </c>
      <c r="G39" s="4"/>
      <c r="H39" s="4">
        <v>11744104.999999998</v>
      </c>
      <c r="I39" s="4"/>
      <c r="J39" s="4"/>
      <c r="K39" s="4"/>
      <c r="L39" s="3">
        <f t="shared" ref="L39:M43" si="9">B39+D39+F39+H39+J39</f>
        <v>14455824.999999998</v>
      </c>
      <c r="M39" s="3">
        <f t="shared" si="9"/>
        <v>0</v>
      </c>
      <c r="N39" s="4">
        <f>L39+M39</f>
        <v>14455824.999999998</v>
      </c>
      <c r="P39" s="6" t="s">
        <v>12</v>
      </c>
      <c r="Q39" s="4">
        <v>67</v>
      </c>
      <c r="R39" s="4">
        <v>0</v>
      </c>
      <c r="S39" s="4">
        <v>0</v>
      </c>
      <c r="T39" s="4">
        <v>0</v>
      </c>
      <c r="U39" s="4">
        <v>169</v>
      </c>
      <c r="V39" s="4">
        <v>0</v>
      </c>
      <c r="W39" s="4">
        <v>2046</v>
      </c>
      <c r="X39" s="4">
        <v>0</v>
      </c>
      <c r="Y39" s="4">
        <v>0</v>
      </c>
      <c r="Z39" s="4">
        <v>0</v>
      </c>
      <c r="AA39" s="3">
        <f t="shared" ref="AA39:AB43" si="10">Q39+S39+U39+W39+Y39</f>
        <v>2282</v>
      </c>
      <c r="AB39" s="3">
        <f t="shared" si="10"/>
        <v>0</v>
      </c>
      <c r="AC39" s="4">
        <f>AA39+AB39</f>
        <v>2282</v>
      </c>
      <c r="AE39" s="6" t="s">
        <v>12</v>
      </c>
      <c r="AF39" s="4">
        <f t="shared" ref="AF39:AR42" si="11">IFERROR(B39/Q39, "N.A.")</f>
        <v>5160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14000</v>
      </c>
      <c r="AK39" s="4" t="str">
        <f t="shared" si="11"/>
        <v>N.A.</v>
      </c>
      <c r="AL39" s="4">
        <f t="shared" si="11"/>
        <v>5740.0317693059624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6334.7173531989474</v>
      </c>
      <c r="AQ39" s="4" t="str">
        <f t="shared" si="11"/>
        <v>N.A.</v>
      </c>
      <c r="AR39" s="4">
        <f t="shared" si="11"/>
        <v>6334.7173531989474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4">
        <f>AA40+AB40</f>
        <v>0</v>
      </c>
      <c r="AE40" s="6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4" t="str">
        <f t="shared" si="11"/>
        <v>N.A.</v>
      </c>
    </row>
    <row r="41" spans="1:44" ht="15.75" customHeight="1" thickBot="1" x14ac:dyDescent="0.3">
      <c r="A41" s="6" t="s">
        <v>14</v>
      </c>
      <c r="B41" s="4">
        <v>2407680</v>
      </c>
      <c r="C41" s="4">
        <v>8430000</v>
      </c>
      <c r="D41" s="4"/>
      <c r="E41" s="4"/>
      <c r="F41" s="4"/>
      <c r="G41" s="4">
        <v>3121800</v>
      </c>
      <c r="H41" s="4"/>
      <c r="I41" s="4"/>
      <c r="J41" s="4"/>
      <c r="K41" s="4"/>
      <c r="L41" s="3">
        <f t="shared" si="9"/>
        <v>2407680</v>
      </c>
      <c r="M41" s="3">
        <f t="shared" si="9"/>
        <v>11551800</v>
      </c>
      <c r="N41" s="4">
        <f>L41+M41</f>
        <v>13959480</v>
      </c>
      <c r="P41" s="6" t="s">
        <v>14</v>
      </c>
      <c r="Q41" s="4">
        <v>679</v>
      </c>
      <c r="R41" s="4">
        <v>752</v>
      </c>
      <c r="S41" s="4">
        <v>0</v>
      </c>
      <c r="T41" s="4">
        <v>0</v>
      </c>
      <c r="U41" s="4">
        <v>0</v>
      </c>
      <c r="V41" s="4">
        <v>309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679</v>
      </c>
      <c r="AB41" s="3">
        <f t="shared" si="10"/>
        <v>1061</v>
      </c>
      <c r="AC41" s="4">
        <f>AA41+AB41</f>
        <v>1740</v>
      </c>
      <c r="AE41" s="6" t="s">
        <v>14</v>
      </c>
      <c r="AF41" s="4">
        <f t="shared" si="11"/>
        <v>3545.9204712812962</v>
      </c>
      <c r="AG41" s="4">
        <f t="shared" si="11"/>
        <v>11210.106382978724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10102.912621359223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3545.9204712812962</v>
      </c>
      <c r="AQ41" s="4">
        <f t="shared" si="11"/>
        <v>10887.653157398681</v>
      </c>
      <c r="AR41" s="4">
        <f t="shared" si="11"/>
        <v>8022.6896551724139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654030</v>
      </c>
      <c r="I42" s="4"/>
      <c r="J42" s="4"/>
      <c r="K42" s="4"/>
      <c r="L42" s="3">
        <f t="shared" si="9"/>
        <v>654030</v>
      </c>
      <c r="M42" s="3">
        <f t="shared" si="9"/>
        <v>0</v>
      </c>
      <c r="N42" s="4">
        <f>L42+M42</f>
        <v>654030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507</v>
      </c>
      <c r="X42" s="4">
        <v>0</v>
      </c>
      <c r="Y42" s="4">
        <v>0</v>
      </c>
      <c r="Z42" s="4">
        <v>0</v>
      </c>
      <c r="AA42" s="3">
        <f t="shared" si="10"/>
        <v>507</v>
      </c>
      <c r="AB42" s="3">
        <f t="shared" si="10"/>
        <v>0</v>
      </c>
      <c r="AC42" s="4">
        <f>AA42+AB42</f>
        <v>507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1290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1290</v>
      </c>
      <c r="AQ42" s="4" t="str">
        <f t="shared" si="11"/>
        <v>N.A.</v>
      </c>
      <c r="AR42" s="4">
        <f t="shared" si="11"/>
        <v>1290</v>
      </c>
    </row>
    <row r="43" spans="1:44" ht="15.75" customHeight="1" thickBot="1" x14ac:dyDescent="0.3">
      <c r="A43" s="7" t="s">
        <v>16</v>
      </c>
      <c r="B43" s="4">
        <v>2753400</v>
      </c>
      <c r="C43" s="4">
        <v>8430000</v>
      </c>
      <c r="D43" s="4"/>
      <c r="E43" s="4"/>
      <c r="F43" s="4">
        <v>2366000</v>
      </c>
      <c r="G43" s="4">
        <v>3121800</v>
      </c>
      <c r="H43" s="4">
        <v>12398135</v>
      </c>
      <c r="I43" s="4"/>
      <c r="J43" s="4"/>
      <c r="K43" s="4"/>
      <c r="L43" s="3">
        <f t="shared" si="9"/>
        <v>17517535</v>
      </c>
      <c r="M43" s="3">
        <f t="shared" si="9"/>
        <v>11551800</v>
      </c>
      <c r="N43" s="4"/>
      <c r="P43" s="7" t="s">
        <v>16</v>
      </c>
      <c r="Q43" s="4">
        <v>746</v>
      </c>
      <c r="R43" s="4">
        <v>752</v>
      </c>
      <c r="S43" s="4">
        <v>0</v>
      </c>
      <c r="T43" s="4">
        <v>0</v>
      </c>
      <c r="U43" s="4">
        <v>169</v>
      </c>
      <c r="V43" s="4">
        <v>309</v>
      </c>
      <c r="W43" s="4">
        <v>2553</v>
      </c>
      <c r="X43" s="4">
        <v>0</v>
      </c>
      <c r="Y43" s="4">
        <v>0</v>
      </c>
      <c r="Z43" s="4">
        <v>0</v>
      </c>
      <c r="AA43" s="3">
        <f t="shared" si="10"/>
        <v>3468</v>
      </c>
      <c r="AB43" s="3">
        <f t="shared" si="10"/>
        <v>1061</v>
      </c>
      <c r="AC43" s="4"/>
      <c r="AE43" s="7" t="s">
        <v>16</v>
      </c>
      <c r="AF43" s="4">
        <f t="shared" ref="AF43:AQ43" si="12">IFERROR(B43/Q43, "N.A.")</f>
        <v>3690.8847184986594</v>
      </c>
      <c r="AG43" s="4">
        <f t="shared" si="12"/>
        <v>11210.106382978724</v>
      </c>
      <c r="AH43" s="4" t="str">
        <f t="shared" si="12"/>
        <v>N.A.</v>
      </c>
      <c r="AI43" s="4" t="str">
        <f t="shared" si="12"/>
        <v>N.A.</v>
      </c>
      <c r="AJ43" s="4">
        <f t="shared" si="12"/>
        <v>14000</v>
      </c>
      <c r="AK43" s="4">
        <f t="shared" si="12"/>
        <v>10102.912621359223</v>
      </c>
      <c r="AL43" s="4">
        <f t="shared" si="12"/>
        <v>4856.3004308656482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5051.1923298731253</v>
      </c>
      <c r="AQ43" s="4">
        <f t="shared" si="12"/>
        <v>10887.653157398681</v>
      </c>
      <c r="AR43" s="4"/>
    </row>
    <row r="44" spans="1:44" ht="15.75" thickBot="1" x14ac:dyDescent="0.3">
      <c r="A44" s="8" t="s">
        <v>0</v>
      </c>
      <c r="B44" s="41">
        <f>B43+C43</f>
        <v>11183400</v>
      </c>
      <c r="C44" s="42"/>
      <c r="D44" s="41">
        <f>D43+E43</f>
        <v>0</v>
      </c>
      <c r="E44" s="42"/>
      <c r="F44" s="41">
        <f>F43+G43</f>
        <v>5487800</v>
      </c>
      <c r="G44" s="42"/>
      <c r="H44" s="41">
        <f>H43+I43</f>
        <v>12398135</v>
      </c>
      <c r="I44" s="42"/>
      <c r="J44" s="41">
        <f>J43+K43</f>
        <v>0</v>
      </c>
      <c r="K44" s="42"/>
      <c r="L44" s="5"/>
      <c r="M44" s="2"/>
      <c r="N44" s="1">
        <f>B44+D44+F44+H44+J44</f>
        <v>29069335</v>
      </c>
      <c r="P44" s="8" t="s">
        <v>0</v>
      </c>
      <c r="Q44" s="41">
        <f>Q43+R43</f>
        <v>1498</v>
      </c>
      <c r="R44" s="42"/>
      <c r="S44" s="41">
        <f>S43+T43</f>
        <v>0</v>
      </c>
      <c r="T44" s="42"/>
      <c r="U44" s="41">
        <f>U43+V43</f>
        <v>478</v>
      </c>
      <c r="V44" s="42"/>
      <c r="W44" s="41">
        <f>W43+X43</f>
        <v>2553</v>
      </c>
      <c r="X44" s="42"/>
      <c r="Y44" s="41">
        <f>Y43+Z43</f>
        <v>0</v>
      </c>
      <c r="Z44" s="42"/>
      <c r="AA44" s="5"/>
      <c r="AB44" s="2"/>
      <c r="AC44" s="1">
        <f>Q44+S44+U44+W44+Y44</f>
        <v>4529</v>
      </c>
      <c r="AE44" s="8" t="s">
        <v>0</v>
      </c>
      <c r="AF44" s="43">
        <f>IFERROR(B44/Q44,"N.A.")</f>
        <v>7465.554072096128</v>
      </c>
      <c r="AG44" s="44"/>
      <c r="AH44" s="43" t="str">
        <f>IFERROR(D44/S44,"N.A.")</f>
        <v>N.A.</v>
      </c>
      <c r="AI44" s="44"/>
      <c r="AJ44" s="43">
        <f>IFERROR(F44/U44,"N.A.")</f>
        <v>11480.753138075313</v>
      </c>
      <c r="AK44" s="44"/>
      <c r="AL44" s="43">
        <f>IFERROR(H44/W44,"N.A.")</f>
        <v>4856.3004308656482</v>
      </c>
      <c r="AM44" s="44"/>
      <c r="AN44" s="43" t="str">
        <f>IFERROR(J44/Y44,"N.A.")</f>
        <v>N.A.</v>
      </c>
      <c r="AO44" s="44"/>
      <c r="AP44" s="5"/>
      <c r="AQ44" s="2"/>
      <c r="AR44" s="4">
        <f>IFERROR(N44/AC44, "N.A.")</f>
        <v>6418.4886288363878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111167429.99999999</v>
      </c>
      <c r="C15" s="4"/>
      <c r="D15" s="4">
        <v>18908390</v>
      </c>
      <c r="E15" s="4"/>
      <c r="F15" s="4">
        <v>107829620.00000001</v>
      </c>
      <c r="G15" s="4"/>
      <c r="H15" s="4">
        <v>191421024</v>
      </c>
      <c r="I15" s="4"/>
      <c r="J15" s="4">
        <v>0</v>
      </c>
      <c r="K15" s="4"/>
      <c r="L15" s="3">
        <f t="shared" ref="L15:M18" si="0">B15+D15+F15+H15+J15</f>
        <v>429326464</v>
      </c>
      <c r="M15" s="3">
        <f t="shared" si="0"/>
        <v>0</v>
      </c>
      <c r="N15" s="4">
        <f>L15+M15</f>
        <v>429326464</v>
      </c>
      <c r="P15" s="6" t="s">
        <v>12</v>
      </c>
      <c r="Q15" s="4">
        <v>12069</v>
      </c>
      <c r="R15" s="4">
        <v>0</v>
      </c>
      <c r="S15" s="4">
        <v>2613</v>
      </c>
      <c r="T15" s="4">
        <v>0</v>
      </c>
      <c r="U15" s="4">
        <v>6661</v>
      </c>
      <c r="V15" s="4">
        <v>0</v>
      </c>
      <c r="W15" s="4">
        <v>24914</v>
      </c>
      <c r="X15" s="4">
        <v>0</v>
      </c>
      <c r="Y15" s="4">
        <v>1198</v>
      </c>
      <c r="Z15" s="4">
        <v>0</v>
      </c>
      <c r="AA15" s="3">
        <f t="shared" ref="AA15:AB19" si="1">Q15+S15+U15+W15+Y15</f>
        <v>47455</v>
      </c>
      <c r="AB15" s="3">
        <f t="shared" si="1"/>
        <v>0</v>
      </c>
      <c r="AC15" s="4">
        <f>AA15+AB15</f>
        <v>47455</v>
      </c>
      <c r="AE15" s="6" t="s">
        <v>12</v>
      </c>
      <c r="AF15" s="4">
        <f t="shared" ref="AF15:AR18" si="2">IFERROR(B15/Q15, "N.A.")</f>
        <v>9210.9893114591086</v>
      </c>
      <c r="AG15" s="4" t="str">
        <f t="shared" si="2"/>
        <v>N.A.</v>
      </c>
      <c r="AH15" s="4">
        <f t="shared" si="2"/>
        <v>7236.2763107539231</v>
      </c>
      <c r="AI15" s="4" t="str">
        <f t="shared" si="2"/>
        <v>N.A.</v>
      </c>
      <c r="AJ15" s="4">
        <f t="shared" si="2"/>
        <v>16188.202972526649</v>
      </c>
      <c r="AK15" s="4" t="str">
        <f t="shared" si="2"/>
        <v>N.A.</v>
      </c>
      <c r="AL15" s="4">
        <f t="shared" si="2"/>
        <v>7683.2714136630011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9047.0227373301022</v>
      </c>
      <c r="AQ15" s="4" t="str">
        <f t="shared" si="2"/>
        <v>N.A.</v>
      </c>
      <c r="AR15" s="4">
        <f t="shared" si="2"/>
        <v>9047.0227373301022</v>
      </c>
    </row>
    <row r="16" spans="1:44" ht="15.75" customHeight="1" thickBot="1" x14ac:dyDescent="0.3">
      <c r="A16" s="6" t="s">
        <v>13</v>
      </c>
      <c r="B16" s="4">
        <v>26610560</v>
      </c>
      <c r="C16" s="4">
        <v>3699000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26610560</v>
      </c>
      <c r="M16" s="3">
        <f t="shared" si="0"/>
        <v>3699000</v>
      </c>
      <c r="N16" s="4">
        <f>L16+M16</f>
        <v>30309560</v>
      </c>
      <c r="P16" s="6" t="s">
        <v>13</v>
      </c>
      <c r="Q16" s="4">
        <v>4917</v>
      </c>
      <c r="R16" s="4">
        <v>411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4917</v>
      </c>
      <c r="AB16" s="3">
        <f t="shared" si="1"/>
        <v>411</v>
      </c>
      <c r="AC16" s="4">
        <f>AA16+AB16</f>
        <v>5328</v>
      </c>
      <c r="AE16" s="6" t="s">
        <v>13</v>
      </c>
      <c r="AF16" s="4">
        <f t="shared" si="2"/>
        <v>5411.9503762456779</v>
      </c>
      <c r="AG16" s="4">
        <f t="shared" si="2"/>
        <v>9000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5411.9503762456779</v>
      </c>
      <c r="AQ16" s="4">
        <f t="shared" si="2"/>
        <v>9000</v>
      </c>
      <c r="AR16" s="4">
        <f t="shared" si="2"/>
        <v>5688.7312312312315</v>
      </c>
    </row>
    <row r="17" spans="1:44" ht="15.75" customHeight="1" thickBot="1" x14ac:dyDescent="0.3">
      <c r="A17" s="6" t="s">
        <v>14</v>
      </c>
      <c r="B17" s="4">
        <v>222651704.99999997</v>
      </c>
      <c r="C17" s="4">
        <v>1046321929</v>
      </c>
      <c r="D17" s="4">
        <v>55218270.000000007</v>
      </c>
      <c r="E17" s="4">
        <v>29349900</v>
      </c>
      <c r="F17" s="4"/>
      <c r="G17" s="4">
        <v>87960000</v>
      </c>
      <c r="H17" s="4"/>
      <c r="I17" s="4">
        <v>66479360.000000007</v>
      </c>
      <c r="J17" s="4">
        <v>0</v>
      </c>
      <c r="K17" s="4"/>
      <c r="L17" s="3">
        <f t="shared" si="0"/>
        <v>277869975</v>
      </c>
      <c r="M17" s="3">
        <f t="shared" si="0"/>
        <v>1230111189</v>
      </c>
      <c r="N17" s="4">
        <f>L17+M17</f>
        <v>1507981164</v>
      </c>
      <c r="P17" s="6" t="s">
        <v>14</v>
      </c>
      <c r="Q17" s="4">
        <v>26245</v>
      </c>
      <c r="R17" s="4">
        <v>102652</v>
      </c>
      <c r="S17" s="4">
        <v>4003</v>
      </c>
      <c r="T17" s="4">
        <v>1581</v>
      </c>
      <c r="U17" s="4">
        <v>0</v>
      </c>
      <c r="V17" s="4">
        <v>4761</v>
      </c>
      <c r="W17" s="4">
        <v>0</v>
      </c>
      <c r="X17" s="4">
        <v>2855</v>
      </c>
      <c r="Y17" s="4">
        <v>411</v>
      </c>
      <c r="Z17" s="4">
        <v>0</v>
      </c>
      <c r="AA17" s="3">
        <f t="shared" si="1"/>
        <v>30659</v>
      </c>
      <c r="AB17" s="3">
        <f t="shared" si="1"/>
        <v>111849</v>
      </c>
      <c r="AC17" s="4">
        <f>AA17+AB17</f>
        <v>142508</v>
      </c>
      <c r="AE17" s="6" t="s">
        <v>14</v>
      </c>
      <c r="AF17" s="4">
        <f t="shared" si="2"/>
        <v>8483.5856353591153</v>
      </c>
      <c r="AG17" s="4">
        <f t="shared" si="2"/>
        <v>10192.903489459533</v>
      </c>
      <c r="AH17" s="4">
        <f t="shared" si="2"/>
        <v>13794.221833624782</v>
      </c>
      <c r="AI17" s="4">
        <f t="shared" si="2"/>
        <v>18564.136622390892</v>
      </c>
      <c r="AJ17" s="4" t="str">
        <f t="shared" si="2"/>
        <v>N.A.</v>
      </c>
      <c r="AK17" s="4">
        <f t="shared" si="2"/>
        <v>18475.110270951482</v>
      </c>
      <c r="AL17" s="4" t="str">
        <f t="shared" si="2"/>
        <v>N.A.</v>
      </c>
      <c r="AM17" s="4">
        <f t="shared" si="2"/>
        <v>23285.239929947464</v>
      </c>
      <c r="AN17" s="4">
        <f t="shared" si="2"/>
        <v>0</v>
      </c>
      <c r="AO17" s="4" t="str">
        <f t="shared" si="2"/>
        <v>N.A.</v>
      </c>
      <c r="AP17" s="4">
        <f t="shared" si="2"/>
        <v>9063.2432564662904</v>
      </c>
      <c r="AQ17" s="4">
        <f t="shared" si="2"/>
        <v>10997.963227208111</v>
      </c>
      <c r="AR17" s="4">
        <f t="shared" si="2"/>
        <v>10581.729895865496</v>
      </c>
    </row>
    <row r="18" spans="1:44" ht="15.75" customHeight="1" thickBot="1" x14ac:dyDescent="0.3">
      <c r="A18" s="6" t="s">
        <v>15</v>
      </c>
      <c r="B18" s="4">
        <v>2283300</v>
      </c>
      <c r="C18" s="4">
        <v>989000</v>
      </c>
      <c r="D18" s="4"/>
      <c r="E18" s="4"/>
      <c r="F18" s="4"/>
      <c r="G18" s="4">
        <v>0</v>
      </c>
      <c r="H18" s="4"/>
      <c r="I18" s="4"/>
      <c r="J18" s="4"/>
      <c r="K18" s="4"/>
      <c r="L18" s="3">
        <f t="shared" si="0"/>
        <v>2283300</v>
      </c>
      <c r="M18" s="3">
        <f t="shared" si="0"/>
        <v>989000</v>
      </c>
      <c r="N18" s="4">
        <f>L18+M18</f>
        <v>3272300</v>
      </c>
      <c r="P18" s="6" t="s">
        <v>15</v>
      </c>
      <c r="Q18" s="4">
        <v>118</v>
      </c>
      <c r="R18" s="4">
        <v>92</v>
      </c>
      <c r="S18" s="4">
        <v>0</v>
      </c>
      <c r="T18" s="4">
        <v>0</v>
      </c>
      <c r="U18" s="4">
        <v>0</v>
      </c>
      <c r="V18" s="4">
        <v>314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118</v>
      </c>
      <c r="AB18" s="3">
        <f t="shared" si="1"/>
        <v>406</v>
      </c>
      <c r="AC18" s="4">
        <f>AA18+AB18</f>
        <v>524</v>
      </c>
      <c r="AE18" s="6" t="s">
        <v>15</v>
      </c>
      <c r="AF18" s="4">
        <f t="shared" si="2"/>
        <v>19350</v>
      </c>
      <c r="AG18" s="4">
        <f t="shared" si="2"/>
        <v>10750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19350</v>
      </c>
      <c r="AQ18" s="4">
        <f t="shared" si="2"/>
        <v>2435.960591133005</v>
      </c>
      <c r="AR18" s="4">
        <f t="shared" si="2"/>
        <v>6244.8473282442746</v>
      </c>
    </row>
    <row r="19" spans="1:44" ht="15.75" customHeight="1" thickBot="1" x14ac:dyDescent="0.3">
      <c r="A19" s="7" t="s">
        <v>16</v>
      </c>
      <c r="B19" s="4">
        <v>362712994.99999988</v>
      </c>
      <c r="C19" s="4">
        <v>1051009928.9999993</v>
      </c>
      <c r="D19" s="4">
        <v>74126659.999999985</v>
      </c>
      <c r="E19" s="4">
        <v>29349900</v>
      </c>
      <c r="F19" s="4">
        <v>107829620.00000001</v>
      </c>
      <c r="G19" s="4">
        <v>87960000</v>
      </c>
      <c r="H19" s="4">
        <v>191421024</v>
      </c>
      <c r="I19" s="4">
        <v>66479360.000000007</v>
      </c>
      <c r="J19" s="4">
        <v>0</v>
      </c>
      <c r="K19" s="4"/>
      <c r="L19" s="3">
        <f t="shared" ref="L19:M19" si="3">SUM(L15:L18)</f>
        <v>736090299</v>
      </c>
      <c r="M19" s="3">
        <f t="shared" si="3"/>
        <v>1234799189</v>
      </c>
      <c r="N19" s="4"/>
      <c r="P19" s="7" t="s">
        <v>16</v>
      </c>
      <c r="Q19" s="4">
        <v>43349</v>
      </c>
      <c r="R19" s="4">
        <v>103155</v>
      </c>
      <c r="S19" s="4">
        <v>6616</v>
      </c>
      <c r="T19" s="4">
        <v>1581</v>
      </c>
      <c r="U19" s="4">
        <v>6661</v>
      </c>
      <c r="V19" s="4">
        <v>5075</v>
      </c>
      <c r="W19" s="4">
        <v>24914</v>
      </c>
      <c r="X19" s="4">
        <v>2855</v>
      </c>
      <c r="Y19" s="4">
        <v>1609</v>
      </c>
      <c r="Z19" s="4">
        <v>0</v>
      </c>
      <c r="AA19" s="3">
        <f t="shared" si="1"/>
        <v>83149</v>
      </c>
      <c r="AB19" s="3">
        <f t="shared" si="1"/>
        <v>112666</v>
      </c>
      <c r="AC19" s="4"/>
      <c r="AE19" s="7" t="s">
        <v>16</v>
      </c>
      <c r="AF19" s="4">
        <f t="shared" ref="AF19:AQ19" si="4">IFERROR(B19/Q19, "N.A.")</f>
        <v>8367.2747929594661</v>
      </c>
      <c r="AG19" s="4">
        <f t="shared" si="4"/>
        <v>10188.647462556341</v>
      </c>
      <c r="AH19" s="4">
        <f t="shared" si="4"/>
        <v>11204.150544135427</v>
      </c>
      <c r="AI19" s="4">
        <f t="shared" si="4"/>
        <v>18564.136622390892</v>
      </c>
      <c r="AJ19" s="4">
        <f t="shared" si="4"/>
        <v>16188.202972526649</v>
      </c>
      <c r="AK19" s="4">
        <f t="shared" si="4"/>
        <v>17332.019704433496</v>
      </c>
      <c r="AL19" s="4">
        <f t="shared" si="4"/>
        <v>7683.2714136630011</v>
      </c>
      <c r="AM19" s="4">
        <f t="shared" si="4"/>
        <v>23285.239929947464</v>
      </c>
      <c r="AN19" s="4">
        <f t="shared" si="4"/>
        <v>0</v>
      </c>
      <c r="AO19" s="4" t="str">
        <f t="shared" si="4"/>
        <v>N.A.</v>
      </c>
      <c r="AP19" s="4">
        <f t="shared" si="4"/>
        <v>8852.6656844941008</v>
      </c>
      <c r="AQ19" s="4">
        <f t="shared" si="4"/>
        <v>10959.820966396252</v>
      </c>
      <c r="AR19" s="4"/>
    </row>
    <row r="20" spans="1:44" ht="15.75" thickBot="1" x14ac:dyDescent="0.3">
      <c r="A20" s="8" t="s">
        <v>0</v>
      </c>
      <c r="B20" s="41">
        <f>B19+C19</f>
        <v>1413722923.999999</v>
      </c>
      <c r="C20" s="42"/>
      <c r="D20" s="41">
        <f>D19+E19</f>
        <v>103476559.99999999</v>
      </c>
      <c r="E20" s="42"/>
      <c r="F20" s="41">
        <f>F19+G19</f>
        <v>195789620</v>
      </c>
      <c r="G20" s="42"/>
      <c r="H20" s="41">
        <f>H19+I19</f>
        <v>257900384</v>
      </c>
      <c r="I20" s="42"/>
      <c r="J20" s="41">
        <f>J19+K19</f>
        <v>0</v>
      </c>
      <c r="K20" s="42"/>
      <c r="L20" s="5"/>
      <c r="M20" s="2"/>
      <c r="N20" s="1">
        <f>B20+D20+F20+H20+J20</f>
        <v>1970889487.999999</v>
      </c>
      <c r="P20" s="8" t="s">
        <v>0</v>
      </c>
      <c r="Q20" s="41">
        <f>Q19+R19</f>
        <v>146504</v>
      </c>
      <c r="R20" s="42"/>
      <c r="S20" s="41">
        <f>S19+T19</f>
        <v>8197</v>
      </c>
      <c r="T20" s="42"/>
      <c r="U20" s="41">
        <f>U19+V19</f>
        <v>11736</v>
      </c>
      <c r="V20" s="42"/>
      <c r="W20" s="41">
        <f>W19+X19</f>
        <v>27769</v>
      </c>
      <c r="X20" s="42"/>
      <c r="Y20" s="41">
        <f>Y19+Z19</f>
        <v>1609</v>
      </c>
      <c r="Z20" s="42"/>
      <c r="AA20" s="5"/>
      <c r="AB20" s="2"/>
      <c r="AC20" s="1">
        <f>Q20+S20+U20+W20+Y20</f>
        <v>195815</v>
      </c>
      <c r="AE20" s="8" t="s">
        <v>0</v>
      </c>
      <c r="AF20" s="43">
        <f>IFERROR(B20/Q20,"N.A.")</f>
        <v>9649.7223557035923</v>
      </c>
      <c r="AG20" s="44"/>
      <c r="AH20" s="43">
        <f>IFERROR(D20/S20,"N.A.")</f>
        <v>12623.711113822128</v>
      </c>
      <c r="AI20" s="44"/>
      <c r="AJ20" s="43">
        <f>IFERROR(F20/U20,"N.A.")</f>
        <v>16682.823790047718</v>
      </c>
      <c r="AK20" s="44"/>
      <c r="AL20" s="43">
        <f>IFERROR(H20/W20,"N.A.")</f>
        <v>9287.3486261658691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10065.058795291468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71548919.999999985</v>
      </c>
      <c r="C27" s="4"/>
      <c r="D27" s="4">
        <v>12786910</v>
      </c>
      <c r="E27" s="4"/>
      <c r="F27" s="4">
        <v>68445560</v>
      </c>
      <c r="G27" s="4"/>
      <c r="H27" s="4">
        <v>136565199.99999997</v>
      </c>
      <c r="I27" s="4"/>
      <c r="J27" s="4"/>
      <c r="K27" s="4"/>
      <c r="L27" s="3">
        <f t="shared" ref="L27:M31" si="5">B27+D27+F27+H27+J27</f>
        <v>289346590</v>
      </c>
      <c r="M27" s="3">
        <f t="shared" si="5"/>
        <v>0</v>
      </c>
      <c r="N27" s="4">
        <f>L27+M27</f>
        <v>289346590</v>
      </c>
      <c r="P27" s="6" t="s">
        <v>12</v>
      </c>
      <c r="Q27" s="4">
        <v>7241</v>
      </c>
      <c r="R27" s="4">
        <v>0</v>
      </c>
      <c r="S27" s="4">
        <v>1279</v>
      </c>
      <c r="T27" s="4">
        <v>0</v>
      </c>
      <c r="U27" s="4">
        <v>5408</v>
      </c>
      <c r="V27" s="4">
        <v>0</v>
      </c>
      <c r="W27" s="4">
        <v>13005</v>
      </c>
      <c r="X27" s="4">
        <v>0</v>
      </c>
      <c r="Y27" s="4">
        <v>0</v>
      </c>
      <c r="Z27" s="4">
        <v>0</v>
      </c>
      <c r="AA27" s="3">
        <f t="shared" ref="AA27:AB31" si="6">Q27+S27+U27+W27+Y27</f>
        <v>26933</v>
      </c>
      <c r="AB27" s="3">
        <f t="shared" si="6"/>
        <v>0</v>
      </c>
      <c r="AC27" s="4">
        <f>AA27+AB27</f>
        <v>26933</v>
      </c>
      <c r="AE27" s="6" t="s">
        <v>12</v>
      </c>
      <c r="AF27" s="4">
        <f t="shared" ref="AF27:AR30" si="7">IFERROR(B27/Q27, "N.A.")</f>
        <v>9881.0827233807468</v>
      </c>
      <c r="AG27" s="4" t="str">
        <f t="shared" si="7"/>
        <v>N.A.</v>
      </c>
      <c r="AH27" s="4">
        <f t="shared" si="7"/>
        <v>9997.5840500390932</v>
      </c>
      <c r="AI27" s="4" t="str">
        <f t="shared" si="7"/>
        <v>N.A.</v>
      </c>
      <c r="AJ27" s="4">
        <f t="shared" si="7"/>
        <v>12656.353550295858</v>
      </c>
      <c r="AK27" s="4" t="str">
        <f t="shared" si="7"/>
        <v>N.A.</v>
      </c>
      <c r="AL27" s="4">
        <f t="shared" si="7"/>
        <v>10500.976547481736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10743.199420784911</v>
      </c>
      <c r="AQ27" s="4" t="str">
        <f t="shared" si="7"/>
        <v>N.A.</v>
      </c>
      <c r="AR27" s="4">
        <f t="shared" si="7"/>
        <v>10743.199420784911</v>
      </c>
    </row>
    <row r="28" spans="1:44" ht="15.75" customHeight="1" thickBot="1" x14ac:dyDescent="0.3">
      <c r="A28" s="6" t="s">
        <v>13</v>
      </c>
      <c r="B28" s="4">
        <v>5938300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5938300</v>
      </c>
      <c r="M28" s="3">
        <f t="shared" si="5"/>
        <v>0</v>
      </c>
      <c r="N28" s="4">
        <f>L28+M28</f>
        <v>5938300</v>
      </c>
      <c r="P28" s="6" t="s">
        <v>13</v>
      </c>
      <c r="Q28" s="4">
        <v>788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788</v>
      </c>
      <c r="AB28" s="3">
        <f t="shared" si="6"/>
        <v>0</v>
      </c>
      <c r="AC28" s="4">
        <f>AA28+AB28</f>
        <v>788</v>
      </c>
      <c r="AE28" s="6" t="s">
        <v>13</v>
      </c>
      <c r="AF28" s="4">
        <f t="shared" si="7"/>
        <v>7535.9137055837564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7535.9137055837564</v>
      </c>
      <c r="AQ28" s="4" t="str">
        <f t="shared" si="7"/>
        <v>N.A.</v>
      </c>
      <c r="AR28" s="4">
        <f t="shared" si="7"/>
        <v>7535.9137055837564</v>
      </c>
    </row>
    <row r="29" spans="1:44" ht="15.75" customHeight="1" thickBot="1" x14ac:dyDescent="0.3">
      <c r="A29" s="6" t="s">
        <v>14</v>
      </c>
      <c r="B29" s="4">
        <v>122999065</v>
      </c>
      <c r="C29" s="4">
        <v>637793891.99999988</v>
      </c>
      <c r="D29" s="4">
        <v>50870719.999999993</v>
      </c>
      <c r="E29" s="4">
        <v>20072400</v>
      </c>
      <c r="F29" s="4"/>
      <c r="G29" s="4">
        <v>70560000</v>
      </c>
      <c r="H29" s="4"/>
      <c r="I29" s="4">
        <v>66479360</v>
      </c>
      <c r="J29" s="4"/>
      <c r="K29" s="4"/>
      <c r="L29" s="3">
        <f t="shared" si="5"/>
        <v>173869785</v>
      </c>
      <c r="M29" s="3">
        <f t="shared" si="5"/>
        <v>794905651.99999988</v>
      </c>
      <c r="N29" s="4">
        <f>L29+M29</f>
        <v>968775436.99999988</v>
      </c>
      <c r="P29" s="6" t="s">
        <v>14</v>
      </c>
      <c r="Q29" s="4">
        <v>13198</v>
      </c>
      <c r="R29" s="4">
        <v>60585</v>
      </c>
      <c r="S29" s="4">
        <v>3102</v>
      </c>
      <c r="T29" s="4">
        <v>681</v>
      </c>
      <c r="U29" s="4">
        <v>0</v>
      </c>
      <c r="V29" s="4">
        <v>3841</v>
      </c>
      <c r="W29" s="4">
        <v>0</v>
      </c>
      <c r="X29" s="4">
        <v>2695</v>
      </c>
      <c r="Y29" s="4">
        <v>0</v>
      </c>
      <c r="Z29" s="4">
        <v>0</v>
      </c>
      <c r="AA29" s="3">
        <f t="shared" si="6"/>
        <v>16300</v>
      </c>
      <c r="AB29" s="3">
        <f t="shared" si="6"/>
        <v>67802</v>
      </c>
      <c r="AC29" s="4">
        <f>AA29+AB29</f>
        <v>84102</v>
      </c>
      <c r="AE29" s="6" t="s">
        <v>14</v>
      </c>
      <c r="AF29" s="4">
        <f t="shared" si="7"/>
        <v>9319.5230337929988</v>
      </c>
      <c r="AG29" s="4">
        <f t="shared" si="7"/>
        <v>10527.257439960384</v>
      </c>
      <c r="AH29" s="4">
        <f t="shared" si="7"/>
        <v>16399.329464861377</v>
      </c>
      <c r="AI29" s="4">
        <f t="shared" si="7"/>
        <v>29474.889867841408</v>
      </c>
      <c r="AJ29" s="4" t="str">
        <f t="shared" si="7"/>
        <v>N.A.</v>
      </c>
      <c r="AK29" s="4">
        <f t="shared" si="7"/>
        <v>18370.21608956001</v>
      </c>
      <c r="AL29" s="4" t="str">
        <f t="shared" si="7"/>
        <v>N.A.</v>
      </c>
      <c r="AM29" s="4">
        <f t="shared" si="7"/>
        <v>24667.666048237475</v>
      </c>
      <c r="AN29" s="4" t="str">
        <f t="shared" si="7"/>
        <v>N.A.</v>
      </c>
      <c r="AO29" s="4" t="str">
        <f t="shared" si="7"/>
        <v>N.A.</v>
      </c>
      <c r="AP29" s="4">
        <f t="shared" si="7"/>
        <v>10666.857975460123</v>
      </c>
      <c r="AQ29" s="4">
        <f t="shared" si="7"/>
        <v>11723.926314857967</v>
      </c>
      <c r="AR29" s="4">
        <f t="shared" si="7"/>
        <v>11519.05349456612</v>
      </c>
    </row>
    <row r="30" spans="1:44" ht="15.75" customHeight="1" thickBot="1" x14ac:dyDescent="0.3">
      <c r="A30" s="6" t="s">
        <v>15</v>
      </c>
      <c r="B30" s="4">
        <v>2283300</v>
      </c>
      <c r="C30" s="4"/>
      <c r="D30" s="4"/>
      <c r="E30" s="4"/>
      <c r="F30" s="4"/>
      <c r="G30" s="4">
        <v>0</v>
      </c>
      <c r="H30" s="4"/>
      <c r="I30" s="4"/>
      <c r="J30" s="4"/>
      <c r="K30" s="4"/>
      <c r="L30" s="3">
        <f t="shared" si="5"/>
        <v>2283300</v>
      </c>
      <c r="M30" s="3">
        <f t="shared" si="5"/>
        <v>0</v>
      </c>
      <c r="N30" s="4">
        <f>L30+M30</f>
        <v>2283300</v>
      </c>
      <c r="P30" s="6" t="s">
        <v>15</v>
      </c>
      <c r="Q30" s="4">
        <v>118</v>
      </c>
      <c r="R30" s="4">
        <v>0</v>
      </c>
      <c r="S30" s="4">
        <v>0</v>
      </c>
      <c r="T30" s="4">
        <v>0</v>
      </c>
      <c r="U30" s="4">
        <v>0</v>
      </c>
      <c r="V30" s="4">
        <v>314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118</v>
      </c>
      <c r="AB30" s="3">
        <f t="shared" si="6"/>
        <v>314</v>
      </c>
      <c r="AC30" s="4">
        <f>AA30+AB30</f>
        <v>432</v>
      </c>
      <c r="AE30" s="6" t="s">
        <v>15</v>
      </c>
      <c r="AF30" s="4">
        <f t="shared" si="7"/>
        <v>19350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0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19350</v>
      </c>
      <c r="AQ30" s="4">
        <f t="shared" si="7"/>
        <v>0</v>
      </c>
      <c r="AR30" s="4">
        <f t="shared" si="7"/>
        <v>5285.416666666667</v>
      </c>
    </row>
    <row r="31" spans="1:44" ht="15.75" customHeight="1" thickBot="1" x14ac:dyDescent="0.3">
      <c r="A31" s="7" t="s">
        <v>16</v>
      </c>
      <c r="B31" s="4">
        <v>202769584.99999994</v>
      </c>
      <c r="C31" s="4">
        <v>637793891.99999988</v>
      </c>
      <c r="D31" s="4">
        <v>63657629.999999993</v>
      </c>
      <c r="E31" s="4">
        <v>20072400</v>
      </c>
      <c r="F31" s="4">
        <v>68445560</v>
      </c>
      <c r="G31" s="4">
        <v>70559999.999999985</v>
      </c>
      <c r="H31" s="4">
        <v>136565199.99999997</v>
      </c>
      <c r="I31" s="4">
        <v>66479360</v>
      </c>
      <c r="J31" s="4"/>
      <c r="K31" s="4"/>
      <c r="L31" s="3">
        <f t="shared" si="5"/>
        <v>471437974.99999988</v>
      </c>
      <c r="M31" s="3">
        <f t="shared" si="5"/>
        <v>794905651.99999988</v>
      </c>
      <c r="N31" s="4"/>
      <c r="P31" s="7" t="s">
        <v>16</v>
      </c>
      <c r="Q31" s="4">
        <v>21345</v>
      </c>
      <c r="R31" s="4">
        <v>60585</v>
      </c>
      <c r="S31" s="4">
        <v>4381</v>
      </c>
      <c r="T31" s="4">
        <v>681</v>
      </c>
      <c r="U31" s="4">
        <v>5408</v>
      </c>
      <c r="V31" s="4">
        <v>4155</v>
      </c>
      <c r="W31" s="4">
        <v>13005</v>
      </c>
      <c r="X31" s="4">
        <v>2695</v>
      </c>
      <c r="Y31" s="4">
        <v>0</v>
      </c>
      <c r="Z31" s="4">
        <v>0</v>
      </c>
      <c r="AA31" s="3">
        <f t="shared" si="6"/>
        <v>44139</v>
      </c>
      <c r="AB31" s="3">
        <f t="shared" si="6"/>
        <v>68116</v>
      </c>
      <c r="AC31" s="4"/>
      <c r="AE31" s="7" t="s">
        <v>16</v>
      </c>
      <c r="AF31" s="4">
        <f t="shared" ref="AF31:AQ31" si="8">IFERROR(B31/Q31, "N.A.")</f>
        <v>9499.6291871632675</v>
      </c>
      <c r="AG31" s="4">
        <f t="shared" si="8"/>
        <v>10527.257439960384</v>
      </c>
      <c r="AH31" s="4">
        <f t="shared" si="8"/>
        <v>14530.388039260441</v>
      </c>
      <c r="AI31" s="4">
        <f t="shared" si="8"/>
        <v>29474.889867841408</v>
      </c>
      <c r="AJ31" s="4">
        <f t="shared" si="8"/>
        <v>12656.353550295858</v>
      </c>
      <c r="AK31" s="4">
        <f t="shared" si="8"/>
        <v>16981.949458483752</v>
      </c>
      <c r="AL31" s="4">
        <f t="shared" si="8"/>
        <v>10500.976547481736</v>
      </c>
      <c r="AM31" s="4">
        <f t="shared" si="8"/>
        <v>24667.666048237475</v>
      </c>
      <c r="AN31" s="4" t="str">
        <f t="shared" si="8"/>
        <v>N.A.</v>
      </c>
      <c r="AO31" s="4" t="str">
        <f t="shared" si="8"/>
        <v>N.A.</v>
      </c>
      <c r="AP31" s="4">
        <f t="shared" si="8"/>
        <v>10680.757946487231</v>
      </c>
      <c r="AQ31" s="4">
        <f t="shared" si="8"/>
        <v>11669.881554994419</v>
      </c>
      <c r="AR31" s="4"/>
    </row>
    <row r="32" spans="1:44" ht="15.75" customHeight="1" thickBot="1" x14ac:dyDescent="0.3">
      <c r="A32" s="8" t="s">
        <v>0</v>
      </c>
      <c r="B32" s="41">
        <f>B31+C31</f>
        <v>840563476.99999976</v>
      </c>
      <c r="C32" s="42"/>
      <c r="D32" s="41">
        <f>D31+E31</f>
        <v>83730030</v>
      </c>
      <c r="E32" s="42"/>
      <c r="F32" s="41">
        <f>F31+G31</f>
        <v>139005560</v>
      </c>
      <c r="G32" s="42"/>
      <c r="H32" s="41">
        <f>H31+I31</f>
        <v>203044559.99999997</v>
      </c>
      <c r="I32" s="42"/>
      <c r="J32" s="41">
        <f>J31+K31</f>
        <v>0</v>
      </c>
      <c r="K32" s="42"/>
      <c r="L32" s="5"/>
      <c r="M32" s="2"/>
      <c r="N32" s="1">
        <f>B32+D32+F32+H32+J32</f>
        <v>1266343626.9999998</v>
      </c>
      <c r="P32" s="8" t="s">
        <v>0</v>
      </c>
      <c r="Q32" s="41">
        <f>Q31+R31</f>
        <v>81930</v>
      </c>
      <c r="R32" s="42"/>
      <c r="S32" s="41">
        <f>S31+T31</f>
        <v>5062</v>
      </c>
      <c r="T32" s="42"/>
      <c r="U32" s="41">
        <f>U31+V31</f>
        <v>9563</v>
      </c>
      <c r="V32" s="42"/>
      <c r="W32" s="41">
        <f>W31+X31</f>
        <v>15700</v>
      </c>
      <c r="X32" s="42"/>
      <c r="Y32" s="41">
        <f>Y31+Z31</f>
        <v>0</v>
      </c>
      <c r="Z32" s="42"/>
      <c r="AA32" s="5"/>
      <c r="AB32" s="2"/>
      <c r="AC32" s="1">
        <f>Q32+S32+U32+W32+Y32</f>
        <v>112255</v>
      </c>
      <c r="AE32" s="8" t="s">
        <v>0</v>
      </c>
      <c r="AF32" s="43">
        <f>IFERROR(B32/Q32,"N.A.")</f>
        <v>10259.532247040153</v>
      </c>
      <c r="AG32" s="44"/>
      <c r="AH32" s="43">
        <f>IFERROR(D32/S32,"N.A.")</f>
        <v>16540.898854207822</v>
      </c>
      <c r="AI32" s="44"/>
      <c r="AJ32" s="43">
        <f>IFERROR(F32/U32,"N.A.")</f>
        <v>14535.769110111889</v>
      </c>
      <c r="AK32" s="44"/>
      <c r="AL32" s="43">
        <f>IFERROR(H32/W32,"N.A.")</f>
        <v>12932.774522292992</v>
      </c>
      <c r="AM32" s="44"/>
      <c r="AN32" s="43" t="str">
        <f>IFERROR(J32/Y32,"N.A.")</f>
        <v>N.A.</v>
      </c>
      <c r="AO32" s="44"/>
      <c r="AP32" s="5"/>
      <c r="AQ32" s="2"/>
      <c r="AR32" s="4">
        <f>IFERROR(N32/AC32, "N.A.")</f>
        <v>11280.955209122087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39618510</v>
      </c>
      <c r="C39" s="4"/>
      <c r="D39" s="4">
        <v>6121480</v>
      </c>
      <c r="E39" s="4"/>
      <c r="F39" s="4">
        <v>39384060.000000007</v>
      </c>
      <c r="G39" s="4"/>
      <c r="H39" s="4">
        <v>54855823.999999993</v>
      </c>
      <c r="I39" s="4"/>
      <c r="J39" s="4">
        <v>0</v>
      </c>
      <c r="K39" s="4"/>
      <c r="L39" s="3">
        <f t="shared" ref="L39:M43" si="9">B39+D39+F39+H39+J39</f>
        <v>139979874</v>
      </c>
      <c r="M39" s="3">
        <f t="shared" si="9"/>
        <v>0</v>
      </c>
      <c r="N39" s="4">
        <f>L39+M39</f>
        <v>139979874</v>
      </c>
      <c r="P39" s="6" t="s">
        <v>12</v>
      </c>
      <c r="Q39" s="4">
        <v>4828</v>
      </c>
      <c r="R39" s="4">
        <v>0</v>
      </c>
      <c r="S39" s="4">
        <v>1334</v>
      </c>
      <c r="T39" s="4">
        <v>0</v>
      </c>
      <c r="U39" s="4">
        <v>1253</v>
      </c>
      <c r="V39" s="4">
        <v>0</v>
      </c>
      <c r="W39" s="4">
        <v>11909</v>
      </c>
      <c r="X39" s="4">
        <v>0</v>
      </c>
      <c r="Y39" s="4">
        <v>1198</v>
      </c>
      <c r="Z39" s="4">
        <v>0</v>
      </c>
      <c r="AA39" s="3">
        <f t="shared" ref="AA39:AB43" si="10">Q39+S39+U39+W39+Y39</f>
        <v>20522</v>
      </c>
      <c r="AB39" s="3">
        <f t="shared" si="10"/>
        <v>0</v>
      </c>
      <c r="AC39" s="4">
        <f>AA39+AB39</f>
        <v>20522</v>
      </c>
      <c r="AE39" s="6" t="s">
        <v>12</v>
      </c>
      <c r="AF39" s="4">
        <f t="shared" ref="AF39:AR42" si="11">IFERROR(B39/Q39, "N.A.")</f>
        <v>8205.987986743994</v>
      </c>
      <c r="AG39" s="4" t="str">
        <f t="shared" si="11"/>
        <v>N.A.</v>
      </c>
      <c r="AH39" s="4">
        <f t="shared" si="11"/>
        <v>4588.8155922038977</v>
      </c>
      <c r="AI39" s="4" t="str">
        <f t="shared" si="11"/>
        <v>N.A.</v>
      </c>
      <c r="AJ39" s="4">
        <f t="shared" si="11"/>
        <v>31431.811652035121</v>
      </c>
      <c r="AK39" s="4" t="str">
        <f t="shared" si="11"/>
        <v>N.A.</v>
      </c>
      <c r="AL39" s="4">
        <f t="shared" si="11"/>
        <v>4606.2493912167265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6820.9664750024367</v>
      </c>
      <c r="AQ39" s="4" t="str">
        <f t="shared" si="11"/>
        <v>N.A.</v>
      </c>
      <c r="AR39" s="4">
        <f t="shared" si="11"/>
        <v>6820.9664750024367</v>
      </c>
    </row>
    <row r="40" spans="1:44" ht="15.75" customHeight="1" thickBot="1" x14ac:dyDescent="0.3">
      <c r="A40" s="6" t="s">
        <v>13</v>
      </c>
      <c r="B40" s="4">
        <v>20672260.000000004</v>
      </c>
      <c r="C40" s="4">
        <v>3699000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20672260.000000004</v>
      </c>
      <c r="M40" s="3">
        <f t="shared" si="9"/>
        <v>3699000</v>
      </c>
      <c r="N40" s="4">
        <f>L40+M40</f>
        <v>24371260.000000004</v>
      </c>
      <c r="P40" s="6" t="s">
        <v>13</v>
      </c>
      <c r="Q40" s="4">
        <v>4129</v>
      </c>
      <c r="R40" s="4">
        <v>411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4129</v>
      </c>
      <c r="AB40" s="3">
        <f t="shared" si="10"/>
        <v>411</v>
      </c>
      <c r="AC40" s="4">
        <f>AA40+AB40</f>
        <v>4540</v>
      </c>
      <c r="AE40" s="6" t="s">
        <v>13</v>
      </c>
      <c r="AF40" s="4">
        <f t="shared" si="11"/>
        <v>5006.6020828287728</v>
      </c>
      <c r="AG40" s="4">
        <f t="shared" si="11"/>
        <v>9000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5006.6020828287728</v>
      </c>
      <c r="AQ40" s="4">
        <f t="shared" si="11"/>
        <v>9000</v>
      </c>
      <c r="AR40" s="4">
        <f t="shared" si="11"/>
        <v>5368.1189427312784</v>
      </c>
    </row>
    <row r="41" spans="1:44" ht="15.75" customHeight="1" thickBot="1" x14ac:dyDescent="0.3">
      <c r="A41" s="6" t="s">
        <v>14</v>
      </c>
      <c r="B41" s="4">
        <v>99652640.000000015</v>
      </c>
      <c r="C41" s="4">
        <v>408528037.00000012</v>
      </c>
      <c r="D41" s="4">
        <v>4347550</v>
      </c>
      <c r="E41" s="4">
        <v>9277499.9999999981</v>
      </c>
      <c r="F41" s="4"/>
      <c r="G41" s="4">
        <v>17400000</v>
      </c>
      <c r="H41" s="4"/>
      <c r="I41" s="4">
        <v>0</v>
      </c>
      <c r="J41" s="4">
        <v>0</v>
      </c>
      <c r="K41" s="4"/>
      <c r="L41" s="3">
        <f t="shared" si="9"/>
        <v>104000190.00000001</v>
      </c>
      <c r="M41" s="3">
        <f t="shared" si="9"/>
        <v>435205537.00000012</v>
      </c>
      <c r="N41" s="4">
        <f>L41+M41</f>
        <v>539205727.00000012</v>
      </c>
      <c r="P41" s="6" t="s">
        <v>14</v>
      </c>
      <c r="Q41" s="4">
        <v>13047</v>
      </c>
      <c r="R41" s="4">
        <v>42067</v>
      </c>
      <c r="S41" s="4">
        <v>901</v>
      </c>
      <c r="T41" s="4">
        <v>900</v>
      </c>
      <c r="U41" s="4">
        <v>0</v>
      </c>
      <c r="V41" s="4">
        <v>920</v>
      </c>
      <c r="W41" s="4">
        <v>0</v>
      </c>
      <c r="X41" s="4">
        <v>160</v>
      </c>
      <c r="Y41" s="4">
        <v>411</v>
      </c>
      <c r="Z41" s="4">
        <v>0</v>
      </c>
      <c r="AA41" s="3">
        <f t="shared" si="10"/>
        <v>14359</v>
      </c>
      <c r="AB41" s="3">
        <f t="shared" si="10"/>
        <v>44047</v>
      </c>
      <c r="AC41" s="4">
        <f>AA41+AB41</f>
        <v>58406</v>
      </c>
      <c r="AE41" s="6" t="s">
        <v>14</v>
      </c>
      <c r="AF41" s="4">
        <f t="shared" si="11"/>
        <v>7637.9734804936015</v>
      </c>
      <c r="AG41" s="4">
        <f t="shared" si="11"/>
        <v>9711.3660826776359</v>
      </c>
      <c r="AH41" s="4">
        <f t="shared" si="11"/>
        <v>4825.2497225305215</v>
      </c>
      <c r="AI41" s="4">
        <f t="shared" si="11"/>
        <v>10308.333333333332</v>
      </c>
      <c r="AJ41" s="4" t="str">
        <f t="shared" si="11"/>
        <v>N.A.</v>
      </c>
      <c r="AK41" s="4">
        <f t="shared" si="11"/>
        <v>18913.043478260868</v>
      </c>
      <c r="AL41" s="4" t="str">
        <f t="shared" si="11"/>
        <v>N.A.</v>
      </c>
      <c r="AM41" s="4">
        <f t="shared" si="11"/>
        <v>0</v>
      </c>
      <c r="AN41" s="4">
        <f t="shared" si="11"/>
        <v>0</v>
      </c>
      <c r="AO41" s="4" t="str">
        <f t="shared" si="11"/>
        <v>N.A.</v>
      </c>
      <c r="AP41" s="4">
        <f t="shared" si="11"/>
        <v>7242.8574413259985</v>
      </c>
      <c r="AQ41" s="4">
        <f t="shared" si="11"/>
        <v>9880.4807818920726</v>
      </c>
      <c r="AR41" s="4">
        <f t="shared" si="11"/>
        <v>9232.0262815464193</v>
      </c>
    </row>
    <row r="42" spans="1:44" ht="15.75" customHeight="1" thickBot="1" x14ac:dyDescent="0.3">
      <c r="A42" s="6" t="s">
        <v>15</v>
      </c>
      <c r="B42" s="4"/>
      <c r="C42" s="4">
        <v>989000</v>
      </c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989000</v>
      </c>
      <c r="N42" s="4">
        <f>L42+M42</f>
        <v>989000</v>
      </c>
      <c r="P42" s="6" t="s">
        <v>15</v>
      </c>
      <c r="Q42" s="4">
        <v>0</v>
      </c>
      <c r="R42" s="4">
        <v>92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92</v>
      </c>
      <c r="AC42" s="4">
        <f>AA42+AB42</f>
        <v>92</v>
      </c>
      <c r="AE42" s="6" t="s">
        <v>15</v>
      </c>
      <c r="AF42" s="4" t="str">
        <f t="shared" si="11"/>
        <v>N.A.</v>
      </c>
      <c r="AG42" s="4">
        <f t="shared" si="11"/>
        <v>10750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>
        <f t="shared" si="11"/>
        <v>10750</v>
      </c>
      <c r="AR42" s="4">
        <f t="shared" si="11"/>
        <v>10750</v>
      </c>
    </row>
    <row r="43" spans="1:44" ht="15.75" customHeight="1" thickBot="1" x14ac:dyDescent="0.3">
      <c r="A43" s="7" t="s">
        <v>16</v>
      </c>
      <c r="B43" s="4">
        <v>159943409.99999997</v>
      </c>
      <c r="C43" s="4">
        <v>413216037.00000006</v>
      </c>
      <c r="D43" s="4">
        <v>10469030</v>
      </c>
      <c r="E43" s="4">
        <v>9277499.9999999981</v>
      </c>
      <c r="F43" s="4">
        <v>39384060.000000007</v>
      </c>
      <c r="G43" s="4">
        <v>17400000</v>
      </c>
      <c r="H43" s="4">
        <v>54855823.999999993</v>
      </c>
      <c r="I43" s="4">
        <v>0</v>
      </c>
      <c r="J43" s="4">
        <v>0</v>
      </c>
      <c r="K43" s="4"/>
      <c r="L43" s="3">
        <f t="shared" si="9"/>
        <v>264652323.99999997</v>
      </c>
      <c r="M43" s="3">
        <f t="shared" si="9"/>
        <v>439893537.00000006</v>
      </c>
      <c r="N43" s="4"/>
      <c r="P43" s="7" t="s">
        <v>16</v>
      </c>
      <c r="Q43" s="4">
        <v>22004</v>
      </c>
      <c r="R43" s="4">
        <v>42570</v>
      </c>
      <c r="S43" s="4">
        <v>2235</v>
      </c>
      <c r="T43" s="4">
        <v>900</v>
      </c>
      <c r="U43" s="4">
        <v>1253</v>
      </c>
      <c r="V43" s="4">
        <v>920</v>
      </c>
      <c r="W43" s="4">
        <v>11909</v>
      </c>
      <c r="X43" s="4">
        <v>160</v>
      </c>
      <c r="Y43" s="4">
        <v>1609</v>
      </c>
      <c r="Z43" s="4">
        <v>0</v>
      </c>
      <c r="AA43" s="3">
        <f t="shared" si="10"/>
        <v>39010</v>
      </c>
      <c r="AB43" s="3">
        <f t="shared" si="10"/>
        <v>44550</v>
      </c>
      <c r="AC43" s="4"/>
      <c r="AE43" s="7" t="s">
        <v>16</v>
      </c>
      <c r="AF43" s="4">
        <f t="shared" ref="AF43:AQ43" si="12">IFERROR(B43/Q43, "N.A.")</f>
        <v>7268.8333939283757</v>
      </c>
      <c r="AG43" s="4">
        <f t="shared" si="12"/>
        <v>9706.7427061310791</v>
      </c>
      <c r="AH43" s="4">
        <f t="shared" si="12"/>
        <v>4684.1297539149891</v>
      </c>
      <c r="AI43" s="4">
        <f t="shared" si="12"/>
        <v>10308.333333333332</v>
      </c>
      <c r="AJ43" s="4">
        <f t="shared" si="12"/>
        <v>31431.811652035121</v>
      </c>
      <c r="AK43" s="4">
        <f t="shared" si="12"/>
        <v>18913.043478260868</v>
      </c>
      <c r="AL43" s="4">
        <f t="shared" si="12"/>
        <v>4606.2493912167265</v>
      </c>
      <c r="AM43" s="4">
        <f t="shared" si="12"/>
        <v>0</v>
      </c>
      <c r="AN43" s="4">
        <f t="shared" si="12"/>
        <v>0</v>
      </c>
      <c r="AO43" s="4" t="str">
        <f t="shared" si="12"/>
        <v>N.A.</v>
      </c>
      <c r="AP43" s="4">
        <f t="shared" si="12"/>
        <v>6784.2174826967439</v>
      </c>
      <c r="AQ43" s="4">
        <f t="shared" si="12"/>
        <v>9874.15346801347</v>
      </c>
      <c r="AR43" s="4"/>
    </row>
    <row r="44" spans="1:44" ht="15.75" thickBot="1" x14ac:dyDescent="0.3">
      <c r="A44" s="8" t="s">
        <v>0</v>
      </c>
      <c r="B44" s="41">
        <f>B43+C43</f>
        <v>573159447</v>
      </c>
      <c r="C44" s="42"/>
      <c r="D44" s="41">
        <f>D43+E43</f>
        <v>19746530</v>
      </c>
      <c r="E44" s="42"/>
      <c r="F44" s="41">
        <f>F43+G43</f>
        <v>56784060.000000007</v>
      </c>
      <c r="G44" s="42"/>
      <c r="H44" s="41">
        <f>H43+I43</f>
        <v>54855823.999999993</v>
      </c>
      <c r="I44" s="42"/>
      <c r="J44" s="41">
        <f>J43+K43</f>
        <v>0</v>
      </c>
      <c r="K44" s="42"/>
      <c r="L44" s="5"/>
      <c r="M44" s="2"/>
      <c r="N44" s="1">
        <f>B44+D44+F44+H44+J44</f>
        <v>704545861</v>
      </c>
      <c r="P44" s="8" t="s">
        <v>0</v>
      </c>
      <c r="Q44" s="41">
        <f>Q43+R43</f>
        <v>64574</v>
      </c>
      <c r="R44" s="42"/>
      <c r="S44" s="41">
        <f>S43+T43</f>
        <v>3135</v>
      </c>
      <c r="T44" s="42"/>
      <c r="U44" s="41">
        <f>U43+V43</f>
        <v>2173</v>
      </c>
      <c r="V44" s="42"/>
      <c r="W44" s="41">
        <f>W43+X43</f>
        <v>12069</v>
      </c>
      <c r="X44" s="42"/>
      <c r="Y44" s="41">
        <f>Y43+Z43</f>
        <v>1609</v>
      </c>
      <c r="Z44" s="42"/>
      <c r="AA44" s="5"/>
      <c r="AB44" s="2"/>
      <c r="AC44" s="1">
        <f>Q44+S44+U44+W44+Y44</f>
        <v>83560</v>
      </c>
      <c r="AE44" s="8" t="s">
        <v>0</v>
      </c>
      <c r="AF44" s="43">
        <f>IFERROR(B44/Q44,"N.A.")</f>
        <v>8876.0096478458818</v>
      </c>
      <c r="AG44" s="44"/>
      <c r="AH44" s="43">
        <f>IFERROR(D44/S44,"N.A.")</f>
        <v>6298.7336523125996</v>
      </c>
      <c r="AI44" s="44"/>
      <c r="AJ44" s="43">
        <f>IFERROR(F44/U44,"N.A.")</f>
        <v>26131.642890013809</v>
      </c>
      <c r="AK44" s="44"/>
      <c r="AL44" s="43">
        <f>IFERROR(H44/W44,"N.A.")</f>
        <v>4545.1838594746869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8431.6163355672579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45805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3" t="s">
        <v>31</v>
      </c>
      <c r="P10" s="23" t="s">
        <v>28</v>
      </c>
      <c r="AE10" s="23" t="s">
        <v>34</v>
      </c>
    </row>
    <row r="11" spans="1:44" ht="15" customHeight="1" x14ac:dyDescent="0.25">
      <c r="A11" s="24" t="s">
        <v>1</v>
      </c>
      <c r="B11" s="38" t="s">
        <v>2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  <c r="N11" s="24" t="s">
        <v>0</v>
      </c>
      <c r="P11" s="24" t="s">
        <v>1</v>
      </c>
      <c r="Q11" s="38" t="s">
        <v>2</v>
      </c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40"/>
      <c r="AC11" s="24" t="s">
        <v>0</v>
      </c>
      <c r="AE11" s="24" t="s">
        <v>1</v>
      </c>
      <c r="AF11" s="38" t="s">
        <v>2</v>
      </c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40"/>
      <c r="AR11" s="24" t="s">
        <v>0</v>
      </c>
    </row>
    <row r="12" spans="1:44" ht="15" customHeight="1" x14ac:dyDescent="0.25">
      <c r="A12" s="25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5"/>
      <c r="P12" s="25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5"/>
      <c r="AE12" s="25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5"/>
    </row>
    <row r="13" spans="1:44" ht="15.75" customHeight="1" thickBot="1" x14ac:dyDescent="0.3">
      <c r="A13" s="25"/>
      <c r="B13" s="27" t="s">
        <v>8</v>
      </c>
      <c r="C13" s="28"/>
      <c r="D13" s="29" t="s">
        <v>9</v>
      </c>
      <c r="E13" s="30"/>
      <c r="F13" s="36"/>
      <c r="G13" s="37"/>
      <c r="H13" s="36"/>
      <c r="I13" s="37"/>
      <c r="J13" s="36"/>
      <c r="K13" s="37"/>
      <c r="L13" s="36"/>
      <c r="M13" s="37"/>
      <c r="N13" s="25"/>
      <c r="P13" s="25"/>
      <c r="Q13" s="27" t="s">
        <v>8</v>
      </c>
      <c r="R13" s="28"/>
      <c r="S13" s="29" t="s">
        <v>9</v>
      </c>
      <c r="T13" s="30"/>
      <c r="U13" s="36"/>
      <c r="V13" s="37"/>
      <c r="W13" s="36"/>
      <c r="X13" s="37"/>
      <c r="Y13" s="36"/>
      <c r="Z13" s="37"/>
      <c r="AA13" s="36"/>
      <c r="AB13" s="37"/>
      <c r="AC13" s="25"/>
      <c r="AE13" s="25"/>
      <c r="AF13" s="27" t="s">
        <v>8</v>
      </c>
      <c r="AG13" s="28"/>
      <c r="AH13" s="29" t="s">
        <v>9</v>
      </c>
      <c r="AI13" s="30"/>
      <c r="AJ13" s="36"/>
      <c r="AK13" s="37"/>
      <c r="AL13" s="36"/>
      <c r="AM13" s="37"/>
      <c r="AN13" s="36"/>
      <c r="AO13" s="37"/>
      <c r="AP13" s="36"/>
      <c r="AQ13" s="37"/>
      <c r="AR13" s="25"/>
    </row>
    <row r="14" spans="1:44" ht="15.75" customHeight="1" thickBot="1" x14ac:dyDescent="0.3">
      <c r="A14" s="26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6"/>
      <c r="P14" s="26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6"/>
      <c r="AE14" s="26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6"/>
    </row>
    <row r="15" spans="1:44" ht="15.75" customHeight="1" thickBot="1" x14ac:dyDescent="0.3">
      <c r="A15" s="6" t="s">
        <v>12</v>
      </c>
      <c r="B15" s="4">
        <v>55226189.999999985</v>
      </c>
      <c r="C15" s="4"/>
      <c r="D15" s="4">
        <v>13138650</v>
      </c>
      <c r="E15" s="4"/>
      <c r="F15" s="4">
        <v>29797000</v>
      </c>
      <c r="G15" s="4"/>
      <c r="H15" s="4">
        <v>49914196.999999993</v>
      </c>
      <c r="I15" s="4"/>
      <c r="J15" s="4">
        <v>0</v>
      </c>
      <c r="K15" s="4"/>
      <c r="L15" s="3">
        <f t="shared" ref="L15:M18" si="0">B15+D15+F15+H15+J15</f>
        <v>148076036.99999997</v>
      </c>
      <c r="M15" s="3">
        <f t="shared" si="0"/>
        <v>0</v>
      </c>
      <c r="N15" s="4">
        <f>L15+M15</f>
        <v>148076036.99999997</v>
      </c>
      <c r="P15" s="6" t="s">
        <v>12</v>
      </c>
      <c r="Q15" s="4">
        <v>7664</v>
      </c>
      <c r="R15" s="4">
        <v>0</v>
      </c>
      <c r="S15" s="4">
        <v>1407</v>
      </c>
      <c r="T15" s="4">
        <v>0</v>
      </c>
      <c r="U15" s="4">
        <v>3165</v>
      </c>
      <c r="V15" s="4">
        <v>0</v>
      </c>
      <c r="W15" s="4">
        <v>6733</v>
      </c>
      <c r="X15" s="4">
        <v>0</v>
      </c>
      <c r="Y15" s="4">
        <v>2425</v>
      </c>
      <c r="Z15" s="4">
        <v>0</v>
      </c>
      <c r="AA15" s="3">
        <f t="shared" ref="AA15:AB19" si="1">Q15+S15+U15+W15+Y15</f>
        <v>21394</v>
      </c>
      <c r="AB15" s="3">
        <f t="shared" si="1"/>
        <v>0</v>
      </c>
      <c r="AC15" s="4">
        <f>AA15+AB15</f>
        <v>21394</v>
      </c>
      <c r="AE15" s="6" t="s">
        <v>12</v>
      </c>
      <c r="AF15" s="4">
        <f t="shared" ref="AF15:AR18" si="2">IFERROR(B15/Q15, "N.A.")</f>
        <v>7205.9224947807916</v>
      </c>
      <c r="AG15" s="4" t="str">
        <f t="shared" si="2"/>
        <v>N.A.</v>
      </c>
      <c r="AH15" s="4">
        <f t="shared" si="2"/>
        <v>9338.059701492537</v>
      </c>
      <c r="AI15" s="4" t="str">
        <f t="shared" si="2"/>
        <v>N.A.</v>
      </c>
      <c r="AJ15" s="4">
        <f t="shared" si="2"/>
        <v>9414.5339652448656</v>
      </c>
      <c r="AK15" s="4" t="str">
        <f t="shared" si="2"/>
        <v>N.A.</v>
      </c>
      <c r="AL15" s="4">
        <f t="shared" si="2"/>
        <v>7413.3665527996427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6921.3815555763285</v>
      </c>
      <c r="AQ15" s="4" t="str">
        <f t="shared" si="2"/>
        <v>N.A.</v>
      </c>
      <c r="AR15" s="4">
        <f t="shared" si="2"/>
        <v>6921.3815555763285</v>
      </c>
    </row>
    <row r="16" spans="1:44" ht="15.75" customHeight="1" thickBot="1" x14ac:dyDescent="0.3">
      <c r="A16" s="6" t="s">
        <v>13</v>
      </c>
      <c r="B16" s="4">
        <v>1634000</v>
      </c>
      <c r="C16" s="4"/>
      <c r="D16" s="4">
        <v>430000</v>
      </c>
      <c r="E16" s="4"/>
      <c r="F16" s="4"/>
      <c r="G16" s="4"/>
      <c r="H16" s="4"/>
      <c r="I16" s="4"/>
      <c r="J16" s="4"/>
      <c r="K16" s="4"/>
      <c r="L16" s="3">
        <f t="shared" si="0"/>
        <v>2064000</v>
      </c>
      <c r="M16" s="3">
        <f t="shared" si="0"/>
        <v>0</v>
      </c>
      <c r="N16" s="4">
        <f>L16+M16</f>
        <v>2064000</v>
      </c>
      <c r="P16" s="6" t="s">
        <v>13</v>
      </c>
      <c r="Q16" s="4">
        <v>400</v>
      </c>
      <c r="R16" s="4">
        <v>0</v>
      </c>
      <c r="S16" s="4">
        <v>200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600</v>
      </c>
      <c r="AB16" s="3">
        <f t="shared" si="1"/>
        <v>0</v>
      </c>
      <c r="AC16" s="4">
        <f>AA16+AB16</f>
        <v>600</v>
      </c>
      <c r="AE16" s="6" t="s">
        <v>13</v>
      </c>
      <c r="AF16" s="4">
        <f t="shared" si="2"/>
        <v>4085</v>
      </c>
      <c r="AG16" s="4" t="str">
        <f t="shared" si="2"/>
        <v>N.A.</v>
      </c>
      <c r="AH16" s="4">
        <f t="shared" si="2"/>
        <v>2150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3440</v>
      </c>
      <c r="AQ16" s="4" t="str">
        <f t="shared" si="2"/>
        <v>N.A.</v>
      </c>
      <c r="AR16" s="4">
        <f t="shared" si="2"/>
        <v>3440</v>
      </c>
    </row>
    <row r="17" spans="1:44" ht="15.75" customHeight="1" thickBot="1" x14ac:dyDescent="0.3">
      <c r="A17" s="6" t="s">
        <v>14</v>
      </c>
      <c r="B17" s="4">
        <v>144315540</v>
      </c>
      <c r="C17" s="4">
        <v>193121499.99999997</v>
      </c>
      <c r="D17" s="4">
        <v>773999.99999999988</v>
      </c>
      <c r="E17" s="4"/>
      <c r="F17" s="4"/>
      <c r="G17" s="4">
        <v>0</v>
      </c>
      <c r="H17" s="4"/>
      <c r="I17" s="4">
        <v>999999.99999999988</v>
      </c>
      <c r="J17" s="4"/>
      <c r="K17" s="4"/>
      <c r="L17" s="3">
        <f t="shared" si="0"/>
        <v>145089540</v>
      </c>
      <c r="M17" s="3">
        <f t="shared" si="0"/>
        <v>194121499.99999997</v>
      </c>
      <c r="N17" s="4">
        <f>L17+M17</f>
        <v>339211040</v>
      </c>
      <c r="P17" s="6" t="s">
        <v>14</v>
      </c>
      <c r="Q17" s="4">
        <v>12787</v>
      </c>
      <c r="R17" s="4">
        <v>14783</v>
      </c>
      <c r="S17" s="4">
        <v>928</v>
      </c>
      <c r="T17" s="4">
        <v>0</v>
      </c>
      <c r="U17" s="4">
        <v>0</v>
      </c>
      <c r="V17" s="4">
        <v>728</v>
      </c>
      <c r="W17" s="4">
        <v>0</v>
      </c>
      <c r="X17" s="4">
        <v>1856</v>
      </c>
      <c r="Y17" s="4">
        <v>0</v>
      </c>
      <c r="Z17" s="4">
        <v>0</v>
      </c>
      <c r="AA17" s="3">
        <f t="shared" si="1"/>
        <v>13715</v>
      </c>
      <c r="AB17" s="3">
        <f t="shared" si="1"/>
        <v>17367</v>
      </c>
      <c r="AC17" s="4">
        <f>AA17+AB17</f>
        <v>31082</v>
      </c>
      <c r="AE17" s="6" t="s">
        <v>14</v>
      </c>
      <c r="AF17" s="4">
        <f t="shared" si="2"/>
        <v>11286.114022053649</v>
      </c>
      <c r="AG17" s="4">
        <f t="shared" si="2"/>
        <v>13063.755665291212</v>
      </c>
      <c r="AH17" s="4">
        <f t="shared" si="2"/>
        <v>834.05172413793093</v>
      </c>
      <c r="AI17" s="4" t="str">
        <f t="shared" si="2"/>
        <v>N.A.</v>
      </c>
      <c r="AJ17" s="4" t="str">
        <f t="shared" si="2"/>
        <v>N.A.</v>
      </c>
      <c r="AK17" s="4">
        <f t="shared" si="2"/>
        <v>0</v>
      </c>
      <c r="AL17" s="4" t="str">
        <f t="shared" si="2"/>
        <v>N.A.</v>
      </c>
      <c r="AM17" s="4">
        <f t="shared" si="2"/>
        <v>538.79310344827582</v>
      </c>
      <c r="AN17" s="4" t="str">
        <f t="shared" si="2"/>
        <v>N.A.</v>
      </c>
      <c r="AO17" s="4" t="str">
        <f t="shared" si="2"/>
        <v>N.A.</v>
      </c>
      <c r="AP17" s="4">
        <f t="shared" si="2"/>
        <v>10578.89464090412</v>
      </c>
      <c r="AQ17" s="4">
        <f t="shared" si="2"/>
        <v>11177.606955720617</v>
      </c>
      <c r="AR17" s="4">
        <f t="shared" si="2"/>
        <v>10913.423846599318</v>
      </c>
    </row>
    <row r="18" spans="1:44" ht="15.75" customHeight="1" thickBot="1" x14ac:dyDescent="0.3">
      <c r="A18" s="6" t="s">
        <v>15</v>
      </c>
      <c r="B18" s="4"/>
      <c r="C18" s="4">
        <v>0</v>
      </c>
      <c r="D18" s="4"/>
      <c r="E18" s="4"/>
      <c r="F18" s="4"/>
      <c r="G18" s="4"/>
      <c r="H18" s="4">
        <v>4350700</v>
      </c>
      <c r="I18" s="4"/>
      <c r="J18" s="4">
        <v>0</v>
      </c>
      <c r="K18" s="4"/>
      <c r="L18" s="3">
        <f t="shared" si="0"/>
        <v>4350700</v>
      </c>
      <c r="M18" s="3">
        <f t="shared" si="0"/>
        <v>0</v>
      </c>
      <c r="N18" s="4">
        <f>L18+M18</f>
        <v>4350700</v>
      </c>
      <c r="P18" s="6" t="s">
        <v>15</v>
      </c>
      <c r="Q18" s="4">
        <v>0</v>
      </c>
      <c r="R18" s="4">
        <v>728</v>
      </c>
      <c r="S18" s="4">
        <v>0</v>
      </c>
      <c r="T18" s="4">
        <v>0</v>
      </c>
      <c r="U18" s="4">
        <v>0</v>
      </c>
      <c r="V18" s="4">
        <v>0</v>
      </c>
      <c r="W18" s="4">
        <v>1807</v>
      </c>
      <c r="X18" s="4">
        <v>0</v>
      </c>
      <c r="Y18" s="4">
        <v>417</v>
      </c>
      <c r="Z18" s="4">
        <v>0</v>
      </c>
      <c r="AA18" s="3">
        <f t="shared" si="1"/>
        <v>2224</v>
      </c>
      <c r="AB18" s="3">
        <f t="shared" si="1"/>
        <v>728</v>
      </c>
      <c r="AC18" s="4">
        <f>AA18+AB18</f>
        <v>2952</v>
      </c>
      <c r="AE18" s="6" t="s">
        <v>15</v>
      </c>
      <c r="AF18" s="4" t="str">
        <f t="shared" si="2"/>
        <v>N.A.</v>
      </c>
      <c r="AG18" s="4">
        <f t="shared" si="2"/>
        <v>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2407.6923076923076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1956.25</v>
      </c>
      <c r="AQ18" s="4">
        <f t="shared" si="2"/>
        <v>0</v>
      </c>
      <c r="AR18" s="4">
        <f t="shared" si="2"/>
        <v>1473.8143631436315</v>
      </c>
    </row>
    <row r="19" spans="1:44" ht="15.75" customHeight="1" thickBot="1" x14ac:dyDescent="0.3">
      <c r="A19" s="7" t="s">
        <v>16</v>
      </c>
      <c r="B19" s="4">
        <v>201175730.00000003</v>
      </c>
      <c r="C19" s="4">
        <v>193121499.99999997</v>
      </c>
      <c r="D19" s="4">
        <v>14342649.999999998</v>
      </c>
      <c r="E19" s="4"/>
      <c r="F19" s="4">
        <v>29797000</v>
      </c>
      <c r="G19" s="4">
        <v>0</v>
      </c>
      <c r="H19" s="4">
        <v>54264896.999999985</v>
      </c>
      <c r="I19" s="4">
        <v>999999.99999999988</v>
      </c>
      <c r="J19" s="4">
        <v>0</v>
      </c>
      <c r="K19" s="4"/>
      <c r="L19" s="3">
        <f t="shared" ref="L19:M19" si="3">SUM(L15:L18)</f>
        <v>299580277</v>
      </c>
      <c r="M19" s="3">
        <f t="shared" si="3"/>
        <v>194121499.99999997</v>
      </c>
      <c r="N19" s="4"/>
      <c r="P19" s="7" t="s">
        <v>16</v>
      </c>
      <c r="Q19" s="4">
        <v>20851</v>
      </c>
      <c r="R19" s="4">
        <v>15511</v>
      </c>
      <c r="S19" s="4">
        <v>2535</v>
      </c>
      <c r="T19" s="4">
        <v>0</v>
      </c>
      <c r="U19" s="4">
        <v>3165</v>
      </c>
      <c r="V19" s="4">
        <v>728</v>
      </c>
      <c r="W19" s="4">
        <v>8540</v>
      </c>
      <c r="X19" s="4">
        <v>1856</v>
      </c>
      <c r="Y19" s="4">
        <v>2842</v>
      </c>
      <c r="Z19" s="4">
        <v>0</v>
      </c>
      <c r="AA19" s="3">
        <f t="shared" si="1"/>
        <v>37933</v>
      </c>
      <c r="AB19" s="3">
        <f t="shared" si="1"/>
        <v>18095</v>
      </c>
      <c r="AC19" s="4"/>
      <c r="AE19" s="7" t="s">
        <v>16</v>
      </c>
      <c r="AF19" s="4">
        <f t="shared" ref="AF19:AQ19" si="4">IFERROR(B19/Q19, "N.A.")</f>
        <v>9648.253321183638</v>
      </c>
      <c r="AG19" s="4">
        <f t="shared" si="4"/>
        <v>12450.615692089483</v>
      </c>
      <c r="AH19" s="4">
        <f t="shared" si="4"/>
        <v>5657.8500986193285</v>
      </c>
      <c r="AI19" s="4" t="str">
        <f t="shared" si="4"/>
        <v>N.A.</v>
      </c>
      <c r="AJ19" s="4">
        <f t="shared" si="4"/>
        <v>9414.5339652448656</v>
      </c>
      <c r="AK19" s="4">
        <f t="shared" si="4"/>
        <v>0</v>
      </c>
      <c r="AL19" s="4">
        <f t="shared" si="4"/>
        <v>6354.2033957845415</v>
      </c>
      <c r="AM19" s="4">
        <f t="shared" si="4"/>
        <v>538.79310344827582</v>
      </c>
      <c r="AN19" s="4">
        <f t="shared" si="4"/>
        <v>0</v>
      </c>
      <c r="AO19" s="4" t="str">
        <f t="shared" si="4"/>
        <v>N.A.</v>
      </c>
      <c r="AP19" s="4">
        <f t="shared" si="4"/>
        <v>7897.6162444309703</v>
      </c>
      <c r="AQ19" s="4">
        <f t="shared" si="4"/>
        <v>10727.908261950814</v>
      </c>
      <c r="AR19" s="4"/>
    </row>
    <row r="20" spans="1:44" ht="15.75" thickBot="1" x14ac:dyDescent="0.3">
      <c r="A20" s="8" t="s">
        <v>0</v>
      </c>
      <c r="B20" s="41">
        <f>B19+C19</f>
        <v>394297230</v>
      </c>
      <c r="C20" s="42"/>
      <c r="D20" s="41">
        <f>D19+E19</f>
        <v>14342649.999999998</v>
      </c>
      <c r="E20" s="42"/>
      <c r="F20" s="41">
        <f>F19+G19</f>
        <v>29797000</v>
      </c>
      <c r="G20" s="42"/>
      <c r="H20" s="41">
        <f>H19+I19</f>
        <v>55264896.999999985</v>
      </c>
      <c r="I20" s="42"/>
      <c r="J20" s="41">
        <f>J19+K19</f>
        <v>0</v>
      </c>
      <c r="K20" s="42"/>
      <c r="L20" s="5"/>
      <c r="M20" s="2"/>
      <c r="N20" s="1">
        <f>B20+D20+F20+H20+J20</f>
        <v>493701777</v>
      </c>
      <c r="P20" s="8" t="s">
        <v>0</v>
      </c>
      <c r="Q20" s="41">
        <f>Q19+R19</f>
        <v>36362</v>
      </c>
      <c r="R20" s="42"/>
      <c r="S20" s="41">
        <f>S19+T19</f>
        <v>2535</v>
      </c>
      <c r="T20" s="42"/>
      <c r="U20" s="41">
        <f>U19+V19</f>
        <v>3893</v>
      </c>
      <c r="V20" s="42"/>
      <c r="W20" s="41">
        <f>W19+X19</f>
        <v>10396</v>
      </c>
      <c r="X20" s="42"/>
      <c r="Y20" s="41">
        <f>Y19+Z19</f>
        <v>2842</v>
      </c>
      <c r="Z20" s="42"/>
      <c r="AA20" s="5"/>
      <c r="AB20" s="2"/>
      <c r="AC20" s="1">
        <f>Q20+S20+U20+W20+Y20</f>
        <v>56028</v>
      </c>
      <c r="AE20" s="8" t="s">
        <v>0</v>
      </c>
      <c r="AF20" s="43">
        <f>IFERROR(B20/Q20,"N.A.")</f>
        <v>10843.661789780541</v>
      </c>
      <c r="AG20" s="44"/>
      <c r="AH20" s="43">
        <f>IFERROR(D20/S20,"N.A.")</f>
        <v>5657.8500986193285</v>
      </c>
      <c r="AI20" s="44"/>
      <c r="AJ20" s="43">
        <f>IFERROR(F20/U20,"N.A.")</f>
        <v>7653.9943488312356</v>
      </c>
      <c r="AK20" s="44"/>
      <c r="AL20" s="43">
        <f>IFERROR(H20/W20,"N.A.")</f>
        <v>5315.9770103886094</v>
      </c>
      <c r="AM20" s="44"/>
      <c r="AN20" s="43">
        <f>IFERROR(J20/Y20,"N.A.")</f>
        <v>0</v>
      </c>
      <c r="AO20" s="44"/>
      <c r="AP20" s="5"/>
      <c r="AQ20" s="2"/>
      <c r="AR20" s="4">
        <f>IFERROR(N20/AC20, "N.A.")</f>
        <v>8811.697312058257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22" t="s">
        <v>35</v>
      </c>
    </row>
    <row r="23" spans="1:44" ht="15" customHeight="1" x14ac:dyDescent="0.25">
      <c r="A23" s="24" t="s">
        <v>1</v>
      </c>
      <c r="B23" s="38" t="s">
        <v>2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24" t="s">
        <v>0</v>
      </c>
      <c r="P23" s="24" t="s">
        <v>1</v>
      </c>
      <c r="Q23" s="38" t="s">
        <v>2</v>
      </c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40"/>
      <c r="AC23" s="24" t="s">
        <v>0</v>
      </c>
      <c r="AE23" s="24" t="s">
        <v>1</v>
      </c>
      <c r="AF23" s="38" t="s">
        <v>2</v>
      </c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40"/>
      <c r="AR23" s="24" t="s">
        <v>0</v>
      </c>
    </row>
    <row r="24" spans="1:44" ht="15" customHeight="1" x14ac:dyDescent="0.25">
      <c r="A24" s="25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5"/>
      <c r="P24" s="25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5"/>
      <c r="AE24" s="25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5"/>
    </row>
    <row r="25" spans="1:44" ht="15.75" customHeight="1" thickBot="1" x14ac:dyDescent="0.3">
      <c r="A25" s="25"/>
      <c r="B25" s="27" t="s">
        <v>8</v>
      </c>
      <c r="C25" s="28"/>
      <c r="D25" s="29" t="s">
        <v>9</v>
      </c>
      <c r="E25" s="30"/>
      <c r="F25" s="36"/>
      <c r="G25" s="37"/>
      <c r="H25" s="36"/>
      <c r="I25" s="37"/>
      <c r="J25" s="36"/>
      <c r="K25" s="37"/>
      <c r="L25" s="36"/>
      <c r="M25" s="37"/>
      <c r="N25" s="25"/>
      <c r="P25" s="25"/>
      <c r="Q25" s="27" t="s">
        <v>8</v>
      </c>
      <c r="R25" s="28"/>
      <c r="S25" s="29" t="s">
        <v>9</v>
      </c>
      <c r="T25" s="30"/>
      <c r="U25" s="36"/>
      <c r="V25" s="37"/>
      <c r="W25" s="36"/>
      <c r="X25" s="37"/>
      <c r="Y25" s="36"/>
      <c r="Z25" s="37"/>
      <c r="AA25" s="36"/>
      <c r="AB25" s="37"/>
      <c r="AC25" s="25"/>
      <c r="AE25" s="25"/>
      <c r="AF25" s="27" t="s">
        <v>8</v>
      </c>
      <c r="AG25" s="28"/>
      <c r="AH25" s="29" t="s">
        <v>9</v>
      </c>
      <c r="AI25" s="30"/>
      <c r="AJ25" s="36"/>
      <c r="AK25" s="37"/>
      <c r="AL25" s="36"/>
      <c r="AM25" s="37"/>
      <c r="AN25" s="36"/>
      <c r="AO25" s="37"/>
      <c r="AP25" s="36"/>
      <c r="AQ25" s="37"/>
      <c r="AR25" s="25"/>
    </row>
    <row r="26" spans="1:44" ht="15.75" customHeight="1" thickBot="1" x14ac:dyDescent="0.3">
      <c r="A26" s="26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6"/>
      <c r="P26" s="26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6"/>
      <c r="AE26" s="26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6"/>
    </row>
    <row r="27" spans="1:44" ht="15.75" customHeight="1" thickBot="1" x14ac:dyDescent="0.3">
      <c r="A27" s="6" t="s">
        <v>12</v>
      </c>
      <c r="B27" s="4">
        <v>44715269.999999993</v>
      </c>
      <c r="C27" s="4"/>
      <c r="D27" s="4">
        <v>13138650</v>
      </c>
      <c r="E27" s="4"/>
      <c r="F27" s="4">
        <v>11678800</v>
      </c>
      <c r="G27" s="4"/>
      <c r="H27" s="4">
        <v>49169279.999999993</v>
      </c>
      <c r="I27" s="4"/>
      <c r="J27" s="4">
        <v>0</v>
      </c>
      <c r="K27" s="4"/>
      <c r="L27" s="3">
        <f t="shared" ref="L27:M31" si="5">B27+D27+F27+H27+J27</f>
        <v>118702000</v>
      </c>
      <c r="M27" s="3">
        <f t="shared" si="5"/>
        <v>0</v>
      </c>
      <c r="N27" s="4">
        <f>L27+M27</f>
        <v>118702000</v>
      </c>
      <c r="P27" s="6" t="s">
        <v>12</v>
      </c>
      <c r="Q27" s="4">
        <v>4122</v>
      </c>
      <c r="R27" s="4">
        <v>0</v>
      </c>
      <c r="S27" s="4">
        <v>679</v>
      </c>
      <c r="T27" s="4">
        <v>0</v>
      </c>
      <c r="U27" s="4">
        <v>1607</v>
      </c>
      <c r="V27" s="4">
        <v>0</v>
      </c>
      <c r="W27" s="4">
        <v>3025</v>
      </c>
      <c r="X27" s="4">
        <v>0</v>
      </c>
      <c r="Y27" s="4">
        <v>879</v>
      </c>
      <c r="Z27" s="4">
        <v>0</v>
      </c>
      <c r="AA27" s="3">
        <f t="shared" ref="AA27:AB31" si="6">Q27+S27+U27+W27+Y27</f>
        <v>10312</v>
      </c>
      <c r="AB27" s="3">
        <f t="shared" si="6"/>
        <v>0</v>
      </c>
      <c r="AC27" s="4">
        <f>AA27+AB27</f>
        <v>10312</v>
      </c>
      <c r="AE27" s="6" t="s">
        <v>12</v>
      </c>
      <c r="AF27" s="4">
        <f t="shared" ref="AF27:AR30" si="7">IFERROR(B27/Q27, "N.A.")</f>
        <v>10847.954876273652</v>
      </c>
      <c r="AG27" s="4" t="str">
        <f t="shared" si="7"/>
        <v>N.A.</v>
      </c>
      <c r="AH27" s="4">
        <f t="shared" si="7"/>
        <v>19350</v>
      </c>
      <c r="AI27" s="4" t="str">
        <f t="shared" si="7"/>
        <v>N.A.</v>
      </c>
      <c r="AJ27" s="4">
        <f t="shared" si="7"/>
        <v>7267.4548848786562</v>
      </c>
      <c r="AK27" s="4" t="str">
        <f t="shared" si="7"/>
        <v>N.A.</v>
      </c>
      <c r="AL27" s="4">
        <f t="shared" si="7"/>
        <v>16254.307438016527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11511.055081458495</v>
      </c>
      <c r="AQ27" s="4" t="str">
        <f t="shared" si="7"/>
        <v>N.A.</v>
      </c>
      <c r="AR27" s="4">
        <f t="shared" si="7"/>
        <v>11511.055081458495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120450439.99999999</v>
      </c>
      <c r="C29" s="4">
        <v>181490429.99999997</v>
      </c>
      <c r="D29" s="4">
        <v>0</v>
      </c>
      <c r="E29" s="4"/>
      <c r="F29" s="4"/>
      <c r="G29" s="4">
        <v>0</v>
      </c>
      <c r="H29" s="4"/>
      <c r="I29" s="4">
        <v>999999.99999999988</v>
      </c>
      <c r="J29" s="4"/>
      <c r="K29" s="4"/>
      <c r="L29" s="3">
        <f t="shared" si="5"/>
        <v>120450439.99999999</v>
      </c>
      <c r="M29" s="3">
        <f t="shared" si="5"/>
        <v>182490429.99999997</v>
      </c>
      <c r="N29" s="4">
        <f>L29+M29</f>
        <v>302940869.99999994</v>
      </c>
      <c r="P29" s="6" t="s">
        <v>14</v>
      </c>
      <c r="Q29" s="4">
        <v>10452</v>
      </c>
      <c r="R29" s="4">
        <v>11520</v>
      </c>
      <c r="S29" s="4">
        <v>728</v>
      </c>
      <c r="T29" s="4">
        <v>0</v>
      </c>
      <c r="U29" s="4">
        <v>0</v>
      </c>
      <c r="V29" s="4">
        <v>728</v>
      </c>
      <c r="W29" s="4">
        <v>0</v>
      </c>
      <c r="X29" s="4">
        <v>1856</v>
      </c>
      <c r="Y29" s="4">
        <v>0</v>
      </c>
      <c r="Z29" s="4">
        <v>0</v>
      </c>
      <c r="AA29" s="3">
        <f t="shared" si="6"/>
        <v>11180</v>
      </c>
      <c r="AB29" s="3">
        <f t="shared" si="6"/>
        <v>14104</v>
      </c>
      <c r="AC29" s="4">
        <f>AA29+AB29</f>
        <v>25284</v>
      </c>
      <c r="AE29" s="6" t="s">
        <v>14</v>
      </c>
      <c r="AF29" s="4">
        <f t="shared" si="7"/>
        <v>11524.152315346344</v>
      </c>
      <c r="AG29" s="4">
        <f t="shared" si="7"/>
        <v>15754.377604166664</v>
      </c>
      <c r="AH29" s="4">
        <f t="shared" si="7"/>
        <v>0</v>
      </c>
      <c r="AI29" s="4" t="str">
        <f t="shared" si="7"/>
        <v>N.A.</v>
      </c>
      <c r="AJ29" s="4" t="str">
        <f t="shared" si="7"/>
        <v>N.A.</v>
      </c>
      <c r="AK29" s="4">
        <f t="shared" si="7"/>
        <v>0</v>
      </c>
      <c r="AL29" s="4" t="str">
        <f t="shared" si="7"/>
        <v>N.A.</v>
      </c>
      <c r="AM29" s="4">
        <f t="shared" si="7"/>
        <v>538.79310344827582</v>
      </c>
      <c r="AN29" s="4" t="str">
        <f t="shared" si="7"/>
        <v>N.A.</v>
      </c>
      <c r="AO29" s="4" t="str">
        <f t="shared" si="7"/>
        <v>N.A.</v>
      </c>
      <c r="AP29" s="4">
        <f t="shared" si="7"/>
        <v>10773.742397137745</v>
      </c>
      <c r="AQ29" s="4">
        <f t="shared" si="7"/>
        <v>12938.913074305159</v>
      </c>
      <c r="AR29" s="4">
        <f t="shared" si="7"/>
        <v>11981.524679639295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>
        <v>4350700</v>
      </c>
      <c r="I30" s="4"/>
      <c r="J30" s="4">
        <v>0</v>
      </c>
      <c r="K30" s="4"/>
      <c r="L30" s="3">
        <f t="shared" si="5"/>
        <v>4350700</v>
      </c>
      <c r="M30" s="3">
        <f t="shared" si="5"/>
        <v>0</v>
      </c>
      <c r="N30" s="4">
        <f>L30+M30</f>
        <v>4350700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1807</v>
      </c>
      <c r="X30" s="4">
        <v>0</v>
      </c>
      <c r="Y30" s="4">
        <v>417</v>
      </c>
      <c r="Z30" s="4">
        <v>0</v>
      </c>
      <c r="AA30" s="3">
        <f t="shared" si="6"/>
        <v>2224</v>
      </c>
      <c r="AB30" s="3">
        <f t="shared" si="6"/>
        <v>0</v>
      </c>
      <c r="AC30" s="4">
        <f>AA30+AB30</f>
        <v>2224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2407.6923076923076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1956.25</v>
      </c>
      <c r="AQ30" s="4" t="str">
        <f t="shared" si="7"/>
        <v>N.A.</v>
      </c>
      <c r="AR30" s="4">
        <f t="shared" si="7"/>
        <v>1956.25</v>
      </c>
    </row>
    <row r="31" spans="1:44" ht="15.75" customHeight="1" thickBot="1" x14ac:dyDescent="0.3">
      <c r="A31" s="7" t="s">
        <v>16</v>
      </c>
      <c r="B31" s="4">
        <v>165165709.99999997</v>
      </c>
      <c r="C31" s="4">
        <v>181490429.99999997</v>
      </c>
      <c r="D31" s="4">
        <v>13138650</v>
      </c>
      <c r="E31" s="4"/>
      <c r="F31" s="4">
        <v>11678800</v>
      </c>
      <c r="G31" s="4">
        <v>0</v>
      </c>
      <c r="H31" s="4">
        <v>53519980.000000007</v>
      </c>
      <c r="I31" s="4">
        <v>999999.99999999988</v>
      </c>
      <c r="J31" s="4">
        <v>0</v>
      </c>
      <c r="K31" s="4"/>
      <c r="L31" s="3">
        <f t="shared" si="5"/>
        <v>243503139.99999997</v>
      </c>
      <c r="M31" s="3">
        <f t="shared" si="5"/>
        <v>182490429.99999997</v>
      </c>
      <c r="N31" s="4"/>
      <c r="P31" s="7" t="s">
        <v>16</v>
      </c>
      <c r="Q31" s="4">
        <v>14574</v>
      </c>
      <c r="R31" s="4">
        <v>11520</v>
      </c>
      <c r="S31" s="4">
        <v>1407</v>
      </c>
      <c r="T31" s="4">
        <v>0</v>
      </c>
      <c r="U31" s="4">
        <v>1607</v>
      </c>
      <c r="V31" s="4">
        <v>728</v>
      </c>
      <c r="W31" s="4">
        <v>4832</v>
      </c>
      <c r="X31" s="4">
        <v>1856</v>
      </c>
      <c r="Y31" s="4">
        <v>1296</v>
      </c>
      <c r="Z31" s="4">
        <v>0</v>
      </c>
      <c r="AA31" s="3">
        <f t="shared" si="6"/>
        <v>23716</v>
      </c>
      <c r="AB31" s="3">
        <f t="shared" si="6"/>
        <v>14104</v>
      </c>
      <c r="AC31" s="4"/>
      <c r="AE31" s="7" t="s">
        <v>16</v>
      </c>
      <c r="AF31" s="4">
        <f t="shared" ref="AF31:AQ31" si="8">IFERROR(B31/Q31, "N.A.")</f>
        <v>11332.901742829694</v>
      </c>
      <c r="AG31" s="4">
        <f t="shared" si="8"/>
        <v>15754.377604166664</v>
      </c>
      <c r="AH31" s="4">
        <f t="shared" si="8"/>
        <v>9338.059701492537</v>
      </c>
      <c r="AI31" s="4" t="str">
        <f t="shared" si="8"/>
        <v>N.A.</v>
      </c>
      <c r="AJ31" s="4">
        <f t="shared" si="8"/>
        <v>7267.4548848786562</v>
      </c>
      <c r="AK31" s="4">
        <f t="shared" si="8"/>
        <v>0</v>
      </c>
      <c r="AL31" s="4">
        <f t="shared" si="8"/>
        <v>11076.154801324505</v>
      </c>
      <c r="AM31" s="4">
        <f t="shared" si="8"/>
        <v>538.79310344827582</v>
      </c>
      <c r="AN31" s="4">
        <f t="shared" si="8"/>
        <v>0</v>
      </c>
      <c r="AO31" s="4" t="str">
        <f t="shared" si="8"/>
        <v>N.A.</v>
      </c>
      <c r="AP31" s="4">
        <f t="shared" si="8"/>
        <v>10267.462472592342</v>
      </c>
      <c r="AQ31" s="4">
        <f t="shared" si="8"/>
        <v>12938.913074305159</v>
      </c>
      <c r="AR31" s="4"/>
    </row>
    <row r="32" spans="1:44" ht="15.75" customHeight="1" thickBot="1" x14ac:dyDescent="0.3">
      <c r="A32" s="8" t="s">
        <v>0</v>
      </c>
      <c r="B32" s="41">
        <f>B31+C31</f>
        <v>346656139.99999994</v>
      </c>
      <c r="C32" s="42"/>
      <c r="D32" s="41">
        <f>D31+E31</f>
        <v>13138650</v>
      </c>
      <c r="E32" s="42"/>
      <c r="F32" s="41">
        <f>F31+G31</f>
        <v>11678800</v>
      </c>
      <c r="G32" s="42"/>
      <c r="H32" s="41">
        <f>H31+I31</f>
        <v>54519980.000000007</v>
      </c>
      <c r="I32" s="42"/>
      <c r="J32" s="41">
        <f>J31+K31</f>
        <v>0</v>
      </c>
      <c r="K32" s="42"/>
      <c r="L32" s="5"/>
      <c r="M32" s="2"/>
      <c r="N32" s="1">
        <f>B32+D32+F32+H32+J32</f>
        <v>425993569.99999994</v>
      </c>
      <c r="P32" s="8" t="s">
        <v>0</v>
      </c>
      <c r="Q32" s="41">
        <f>Q31+R31</f>
        <v>26094</v>
      </c>
      <c r="R32" s="42"/>
      <c r="S32" s="41">
        <f>S31+T31</f>
        <v>1407</v>
      </c>
      <c r="T32" s="42"/>
      <c r="U32" s="41">
        <f>U31+V31</f>
        <v>2335</v>
      </c>
      <c r="V32" s="42"/>
      <c r="W32" s="41">
        <f>W31+X31</f>
        <v>6688</v>
      </c>
      <c r="X32" s="42"/>
      <c r="Y32" s="41">
        <f>Y31+Z31</f>
        <v>1296</v>
      </c>
      <c r="Z32" s="42"/>
      <c r="AA32" s="5"/>
      <c r="AB32" s="2"/>
      <c r="AC32" s="1">
        <f>Q32+S32+U32+W32+Y32</f>
        <v>37820</v>
      </c>
      <c r="AE32" s="8" t="s">
        <v>0</v>
      </c>
      <c r="AF32" s="43">
        <f>IFERROR(B32/Q32,"N.A.")</f>
        <v>13284.898444086761</v>
      </c>
      <c r="AG32" s="44"/>
      <c r="AH32" s="43">
        <f>IFERROR(D32/S32,"N.A.")</f>
        <v>9338.059701492537</v>
      </c>
      <c r="AI32" s="44"/>
      <c r="AJ32" s="43">
        <f>IFERROR(F32/U32,"N.A.")</f>
        <v>5001.627408993576</v>
      </c>
      <c r="AK32" s="44"/>
      <c r="AL32" s="43">
        <f>IFERROR(H32/W32,"N.A.")</f>
        <v>8151.9108851674655</v>
      </c>
      <c r="AM32" s="44"/>
      <c r="AN32" s="43">
        <f>IFERROR(J32/Y32,"N.A.")</f>
        <v>0</v>
      </c>
      <c r="AO32" s="44"/>
      <c r="AP32" s="5"/>
      <c r="AQ32" s="2"/>
      <c r="AR32" s="4">
        <f>IFERROR(N32/AC32, "N.A.")</f>
        <v>11263.711528291908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4" t="s">
        <v>1</v>
      </c>
      <c r="B35" s="38" t="s">
        <v>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40"/>
      <c r="N35" s="24" t="s">
        <v>0</v>
      </c>
      <c r="P35" s="24" t="s">
        <v>1</v>
      </c>
      <c r="Q35" s="38" t="s">
        <v>2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  <c r="AC35" s="24" t="s">
        <v>0</v>
      </c>
      <c r="AE35" s="24" t="s">
        <v>1</v>
      </c>
      <c r="AF35" s="38" t="s">
        <v>2</v>
      </c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24" t="s">
        <v>0</v>
      </c>
    </row>
    <row r="36" spans="1:44" ht="15" customHeight="1" x14ac:dyDescent="0.25">
      <c r="A36" s="25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5"/>
      <c r="P36" s="25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5"/>
      <c r="AE36" s="25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5"/>
    </row>
    <row r="37" spans="1:44" ht="15.75" customHeight="1" thickBot="1" x14ac:dyDescent="0.3">
      <c r="A37" s="25"/>
      <c r="B37" s="27" t="s">
        <v>8</v>
      </c>
      <c r="C37" s="28"/>
      <c r="D37" s="29" t="s">
        <v>9</v>
      </c>
      <c r="E37" s="30"/>
      <c r="F37" s="36"/>
      <c r="G37" s="37"/>
      <c r="H37" s="36"/>
      <c r="I37" s="37"/>
      <c r="J37" s="36"/>
      <c r="K37" s="37"/>
      <c r="L37" s="36"/>
      <c r="M37" s="37"/>
      <c r="N37" s="25"/>
      <c r="P37" s="25"/>
      <c r="Q37" s="27" t="s">
        <v>8</v>
      </c>
      <c r="R37" s="28"/>
      <c r="S37" s="29" t="s">
        <v>9</v>
      </c>
      <c r="T37" s="30"/>
      <c r="U37" s="36"/>
      <c r="V37" s="37"/>
      <c r="W37" s="36"/>
      <c r="X37" s="37"/>
      <c r="Y37" s="36"/>
      <c r="Z37" s="37"/>
      <c r="AA37" s="36"/>
      <c r="AB37" s="37"/>
      <c r="AC37" s="25"/>
      <c r="AE37" s="25"/>
      <c r="AF37" s="27" t="s">
        <v>8</v>
      </c>
      <c r="AG37" s="28"/>
      <c r="AH37" s="29" t="s">
        <v>9</v>
      </c>
      <c r="AI37" s="30"/>
      <c r="AJ37" s="36"/>
      <c r="AK37" s="37"/>
      <c r="AL37" s="36"/>
      <c r="AM37" s="37"/>
      <c r="AN37" s="36"/>
      <c r="AO37" s="37"/>
      <c r="AP37" s="36"/>
      <c r="AQ37" s="37"/>
      <c r="AR37" s="25"/>
    </row>
    <row r="38" spans="1:44" ht="15.75" customHeight="1" thickBot="1" x14ac:dyDescent="0.3">
      <c r="A38" s="26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6"/>
      <c r="P38" s="26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6"/>
      <c r="AE38" s="26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6"/>
    </row>
    <row r="39" spans="1:44" ht="15.75" customHeight="1" thickBot="1" x14ac:dyDescent="0.3">
      <c r="A39" s="6" t="s">
        <v>12</v>
      </c>
      <c r="B39" s="4">
        <v>10510920</v>
      </c>
      <c r="C39" s="4"/>
      <c r="D39" s="4">
        <v>0</v>
      </c>
      <c r="E39" s="4"/>
      <c r="F39" s="4">
        <v>18118200</v>
      </c>
      <c r="G39" s="4"/>
      <c r="H39" s="4">
        <v>744916.99999999988</v>
      </c>
      <c r="I39" s="4"/>
      <c r="J39" s="4">
        <v>0</v>
      </c>
      <c r="K39" s="4"/>
      <c r="L39" s="3">
        <f t="shared" ref="L39:M43" si="9">B39+D39+F39+H39+J39</f>
        <v>29374037</v>
      </c>
      <c r="M39" s="3">
        <f t="shared" si="9"/>
        <v>0</v>
      </c>
      <c r="N39" s="4">
        <f>L39+M39</f>
        <v>29374037</v>
      </c>
      <c r="P39" s="6" t="s">
        <v>12</v>
      </c>
      <c r="Q39" s="4">
        <v>3542</v>
      </c>
      <c r="R39" s="4">
        <v>0</v>
      </c>
      <c r="S39" s="4">
        <v>728</v>
      </c>
      <c r="T39" s="4">
        <v>0</v>
      </c>
      <c r="U39" s="4">
        <v>1558</v>
      </c>
      <c r="V39" s="4">
        <v>0</v>
      </c>
      <c r="W39" s="4">
        <v>3708</v>
      </c>
      <c r="X39" s="4">
        <v>0</v>
      </c>
      <c r="Y39" s="4">
        <v>1546</v>
      </c>
      <c r="Z39" s="4">
        <v>0</v>
      </c>
      <c r="AA39" s="3">
        <f t="shared" ref="AA39:AB43" si="10">Q39+S39+U39+W39+Y39</f>
        <v>11082</v>
      </c>
      <c r="AB39" s="3">
        <f t="shared" si="10"/>
        <v>0</v>
      </c>
      <c r="AC39" s="4">
        <f>AA39+AB39</f>
        <v>11082</v>
      </c>
      <c r="AE39" s="6" t="s">
        <v>12</v>
      </c>
      <c r="AF39" s="4">
        <f t="shared" ref="AF39:AR42" si="11">IFERROR(B39/Q39, "N.A.")</f>
        <v>2967.509881422925</v>
      </c>
      <c r="AG39" s="4" t="str">
        <f t="shared" si="11"/>
        <v>N.A.</v>
      </c>
      <c r="AH39" s="4">
        <f t="shared" si="11"/>
        <v>0</v>
      </c>
      <c r="AI39" s="4" t="str">
        <f t="shared" si="11"/>
        <v>N.A.</v>
      </c>
      <c r="AJ39" s="4">
        <f t="shared" si="11"/>
        <v>11629.139922978176</v>
      </c>
      <c r="AK39" s="4" t="str">
        <f t="shared" si="11"/>
        <v>N.A.</v>
      </c>
      <c r="AL39" s="4">
        <f t="shared" si="11"/>
        <v>200.89455231930958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2650.6079227576251</v>
      </c>
      <c r="AQ39" s="4" t="str">
        <f t="shared" si="11"/>
        <v>N.A.</v>
      </c>
      <c r="AR39" s="4">
        <f t="shared" si="11"/>
        <v>2650.6079227576251</v>
      </c>
    </row>
    <row r="40" spans="1:44" ht="15.75" customHeight="1" thickBot="1" x14ac:dyDescent="0.3">
      <c r="A40" s="6" t="s">
        <v>13</v>
      </c>
      <c r="B40" s="4">
        <v>1634000</v>
      </c>
      <c r="C40" s="4"/>
      <c r="D40" s="4">
        <v>430000</v>
      </c>
      <c r="E40" s="4"/>
      <c r="F40" s="4"/>
      <c r="G40" s="4"/>
      <c r="H40" s="4"/>
      <c r="I40" s="4"/>
      <c r="J40" s="4"/>
      <c r="K40" s="4"/>
      <c r="L40" s="3">
        <f t="shared" si="9"/>
        <v>2064000</v>
      </c>
      <c r="M40" s="3">
        <f t="shared" si="9"/>
        <v>0</v>
      </c>
      <c r="N40" s="4">
        <f>L40+M40</f>
        <v>2064000</v>
      </c>
      <c r="P40" s="6" t="s">
        <v>13</v>
      </c>
      <c r="Q40" s="4">
        <v>400</v>
      </c>
      <c r="R40" s="4">
        <v>0</v>
      </c>
      <c r="S40" s="4">
        <v>200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600</v>
      </c>
      <c r="AB40" s="3">
        <f t="shared" si="10"/>
        <v>0</v>
      </c>
      <c r="AC40" s="4">
        <f>AA40+AB40</f>
        <v>600</v>
      </c>
      <c r="AE40" s="6" t="s">
        <v>13</v>
      </c>
      <c r="AF40" s="4">
        <f t="shared" si="11"/>
        <v>4085</v>
      </c>
      <c r="AG40" s="4" t="str">
        <f t="shared" si="11"/>
        <v>N.A.</v>
      </c>
      <c r="AH40" s="4">
        <f t="shared" si="11"/>
        <v>2150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3440</v>
      </c>
      <c r="AQ40" s="4" t="str">
        <f t="shared" si="11"/>
        <v>N.A.</v>
      </c>
      <c r="AR40" s="4">
        <f t="shared" si="11"/>
        <v>3440</v>
      </c>
    </row>
    <row r="41" spans="1:44" ht="15.75" customHeight="1" thickBot="1" x14ac:dyDescent="0.3">
      <c r="A41" s="6" t="s">
        <v>14</v>
      </c>
      <c r="B41" s="4">
        <v>23865100</v>
      </c>
      <c r="C41" s="4">
        <v>11631070</v>
      </c>
      <c r="D41" s="4">
        <v>774000</v>
      </c>
      <c r="E41" s="4"/>
      <c r="F41" s="4"/>
      <c r="G41" s="4"/>
      <c r="H41" s="4"/>
      <c r="I41" s="4"/>
      <c r="J41" s="4"/>
      <c r="K41" s="4"/>
      <c r="L41" s="3">
        <f t="shared" si="9"/>
        <v>24639100</v>
      </c>
      <c r="M41" s="3">
        <f t="shared" si="9"/>
        <v>11631070</v>
      </c>
      <c r="N41" s="4">
        <f>L41+M41</f>
        <v>36270170</v>
      </c>
      <c r="P41" s="6" t="s">
        <v>14</v>
      </c>
      <c r="Q41" s="4">
        <v>2335</v>
      </c>
      <c r="R41" s="4">
        <v>3263</v>
      </c>
      <c r="S41" s="4">
        <v>200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2535</v>
      </c>
      <c r="AB41" s="3">
        <f t="shared" si="10"/>
        <v>3263</v>
      </c>
      <c r="AC41" s="4">
        <f>AA41+AB41</f>
        <v>5798</v>
      </c>
      <c r="AE41" s="6" t="s">
        <v>14</v>
      </c>
      <c r="AF41" s="4">
        <f t="shared" si="11"/>
        <v>10220.599571734476</v>
      </c>
      <c r="AG41" s="4">
        <f t="shared" si="11"/>
        <v>3564.5326386760648</v>
      </c>
      <c r="AH41" s="4">
        <f t="shared" si="11"/>
        <v>3870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9719.5660749506897</v>
      </c>
      <c r="AQ41" s="4">
        <f t="shared" si="11"/>
        <v>3564.5326386760648</v>
      </c>
      <c r="AR41" s="4">
        <f t="shared" si="11"/>
        <v>6255.6347016212485</v>
      </c>
    </row>
    <row r="42" spans="1:44" ht="15.75" customHeight="1" thickBot="1" x14ac:dyDescent="0.3">
      <c r="A42" s="6" t="s">
        <v>15</v>
      </c>
      <c r="B42" s="4"/>
      <c r="C42" s="4">
        <v>0</v>
      </c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728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728</v>
      </c>
      <c r="AC42" s="4">
        <f>AA42+AB42</f>
        <v>728</v>
      </c>
      <c r="AE42" s="6" t="s">
        <v>15</v>
      </c>
      <c r="AF42" s="4" t="str">
        <f t="shared" si="11"/>
        <v>N.A.</v>
      </c>
      <c r="AG42" s="4">
        <f t="shared" si="11"/>
        <v>0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>
        <f t="shared" si="11"/>
        <v>0</v>
      </c>
      <c r="AR42" s="4">
        <f t="shared" si="11"/>
        <v>0</v>
      </c>
    </row>
    <row r="43" spans="1:44" ht="15.75" customHeight="1" thickBot="1" x14ac:dyDescent="0.3">
      <c r="A43" s="7" t="s">
        <v>16</v>
      </c>
      <c r="B43" s="4">
        <v>36010019.999999993</v>
      </c>
      <c r="C43" s="4">
        <v>11631070</v>
      </c>
      <c r="D43" s="4">
        <v>1204000.0000000002</v>
      </c>
      <c r="E43" s="4"/>
      <c r="F43" s="4">
        <v>18118200</v>
      </c>
      <c r="G43" s="4"/>
      <c r="H43" s="4">
        <v>744916.99999999988</v>
      </c>
      <c r="I43" s="4"/>
      <c r="J43" s="4">
        <v>0</v>
      </c>
      <c r="K43" s="4"/>
      <c r="L43" s="3">
        <f t="shared" si="9"/>
        <v>56077136.999999993</v>
      </c>
      <c r="M43" s="3">
        <f t="shared" si="9"/>
        <v>11631070</v>
      </c>
      <c r="N43" s="4"/>
      <c r="P43" s="7" t="s">
        <v>16</v>
      </c>
      <c r="Q43" s="4">
        <v>6277</v>
      </c>
      <c r="R43" s="4">
        <v>3991</v>
      </c>
      <c r="S43" s="4">
        <v>1128</v>
      </c>
      <c r="T43" s="4">
        <v>0</v>
      </c>
      <c r="U43" s="4">
        <v>1558</v>
      </c>
      <c r="V43" s="4">
        <v>0</v>
      </c>
      <c r="W43" s="4">
        <v>3708</v>
      </c>
      <c r="X43" s="4">
        <v>0</v>
      </c>
      <c r="Y43" s="4">
        <v>1546</v>
      </c>
      <c r="Z43" s="4">
        <v>0</v>
      </c>
      <c r="AA43" s="3">
        <f t="shared" si="10"/>
        <v>14217</v>
      </c>
      <c r="AB43" s="3">
        <f t="shared" si="10"/>
        <v>3991</v>
      </c>
      <c r="AC43" s="4"/>
      <c r="AE43" s="7" t="s">
        <v>16</v>
      </c>
      <c r="AF43" s="4">
        <f t="shared" ref="AF43:AQ43" si="12">IFERROR(B43/Q43, "N.A.")</f>
        <v>5736.8201370081233</v>
      </c>
      <c r="AG43" s="4">
        <f t="shared" si="12"/>
        <v>2914.3247306439489</v>
      </c>
      <c r="AH43" s="4">
        <f t="shared" si="12"/>
        <v>1067.3758865248228</v>
      </c>
      <c r="AI43" s="4" t="str">
        <f t="shared" si="12"/>
        <v>N.A.</v>
      </c>
      <c r="AJ43" s="4">
        <f t="shared" si="12"/>
        <v>11629.139922978176</v>
      </c>
      <c r="AK43" s="4" t="str">
        <f t="shared" si="12"/>
        <v>N.A.</v>
      </c>
      <c r="AL43" s="4">
        <f t="shared" si="12"/>
        <v>200.89455231930958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3944.372019413378</v>
      </c>
      <c r="AQ43" s="4">
        <f t="shared" si="12"/>
        <v>2914.3247306439489</v>
      </c>
      <c r="AR43" s="4"/>
    </row>
    <row r="44" spans="1:44" ht="15.75" thickBot="1" x14ac:dyDescent="0.3">
      <c r="A44" s="8" t="s">
        <v>0</v>
      </c>
      <c r="B44" s="41">
        <f>B43+C43</f>
        <v>47641089.999999993</v>
      </c>
      <c r="C44" s="42"/>
      <c r="D44" s="41">
        <f>D43+E43</f>
        <v>1204000.0000000002</v>
      </c>
      <c r="E44" s="42"/>
      <c r="F44" s="41">
        <f>F43+G43</f>
        <v>18118200</v>
      </c>
      <c r="G44" s="42"/>
      <c r="H44" s="41">
        <f>H43+I43</f>
        <v>744916.99999999988</v>
      </c>
      <c r="I44" s="42"/>
      <c r="J44" s="41">
        <f>J43+K43</f>
        <v>0</v>
      </c>
      <c r="K44" s="42"/>
      <c r="L44" s="5"/>
      <c r="M44" s="2"/>
      <c r="N44" s="1">
        <f>B44+D44+F44+H44+J44</f>
        <v>67708206.999999985</v>
      </c>
      <c r="P44" s="8" t="s">
        <v>0</v>
      </c>
      <c r="Q44" s="41">
        <f>Q43+R43</f>
        <v>10268</v>
      </c>
      <c r="R44" s="42"/>
      <c r="S44" s="41">
        <f>S43+T43</f>
        <v>1128</v>
      </c>
      <c r="T44" s="42"/>
      <c r="U44" s="41">
        <f>U43+V43</f>
        <v>1558</v>
      </c>
      <c r="V44" s="42"/>
      <c r="W44" s="41">
        <f>W43+X43</f>
        <v>3708</v>
      </c>
      <c r="X44" s="42"/>
      <c r="Y44" s="41">
        <f>Y43+Z43</f>
        <v>1546</v>
      </c>
      <c r="Z44" s="42"/>
      <c r="AA44" s="5"/>
      <c r="AB44" s="2"/>
      <c r="AC44" s="1">
        <f>Q44+S44+U44+W44+Y44</f>
        <v>18208</v>
      </c>
      <c r="AE44" s="8" t="s">
        <v>0</v>
      </c>
      <c r="AF44" s="43">
        <f>IFERROR(B44/Q44,"N.A.")</f>
        <v>4639.7633424230617</v>
      </c>
      <c r="AG44" s="44"/>
      <c r="AH44" s="43">
        <f>IFERROR(D44/S44,"N.A.")</f>
        <v>1067.3758865248228</v>
      </c>
      <c r="AI44" s="44"/>
      <c r="AJ44" s="43">
        <f>IFERROR(F44/U44,"N.A.")</f>
        <v>11629.139922978176</v>
      </c>
      <c r="AK44" s="44"/>
      <c r="AL44" s="43">
        <f>IFERROR(H44/W44,"N.A.")</f>
        <v>200.89455231930958</v>
      </c>
      <c r="AM44" s="44"/>
      <c r="AN44" s="43">
        <f>IFERROR(J44/Y44,"N.A.")</f>
        <v>0</v>
      </c>
      <c r="AO44" s="44"/>
      <c r="AP44" s="5"/>
      <c r="AQ44" s="2"/>
      <c r="AR44" s="4">
        <f>IFERROR(N44/AC44, "N.A.")</f>
        <v>3718.596605887521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2025-10-14T21:40:12Z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